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gan.edu\storage\staffdata\tiffany.thompson\Documents\OIR\OIR\"/>
    </mc:Choice>
  </mc:AlternateContent>
  <xr:revisionPtr revIDLastSave="0" documentId="13_ncr:1_{AA458AEF-1EB9-4976-B73D-8F24D8489B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ll 2024 Demographics" sheetId="2" r:id="rId1"/>
    <sheet name="Location " sheetId="3" state="hidden" r:id="rId2"/>
  </sheets>
  <definedNames>
    <definedName name="_xlnm.Print_Area" localSheetId="0">'Fall 2024 Demographics'!$B$2:$U$67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43" i="2"/>
  <c r="D53" i="2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16" i="3"/>
  <c r="D16" i="3"/>
  <c r="E16" i="3"/>
  <c r="F16" i="3"/>
  <c r="G16" i="3"/>
  <c r="H16" i="3"/>
  <c r="I16" i="3"/>
  <c r="B17" i="3"/>
  <c r="C17" i="3"/>
  <c r="D17" i="3"/>
  <c r="E17" i="3"/>
  <c r="F17" i="3"/>
  <c r="G17" i="3"/>
  <c r="H17" i="3"/>
  <c r="I17" i="3"/>
  <c r="B18" i="3"/>
  <c r="C18" i="3"/>
  <c r="D18" i="3"/>
  <c r="E18" i="3"/>
  <c r="F18" i="3"/>
  <c r="G18" i="3"/>
  <c r="H18" i="3"/>
  <c r="I18" i="3"/>
  <c r="B19" i="3"/>
  <c r="C19" i="3"/>
  <c r="D19" i="3"/>
  <c r="E19" i="3"/>
  <c r="F19" i="3"/>
  <c r="G19" i="3"/>
  <c r="H19" i="3"/>
  <c r="I19" i="3"/>
  <c r="B20" i="3"/>
  <c r="C20" i="3"/>
  <c r="D20" i="3"/>
  <c r="E20" i="3"/>
  <c r="F20" i="3"/>
  <c r="G20" i="3"/>
  <c r="H20" i="3"/>
  <c r="I20" i="3"/>
  <c r="B21" i="3"/>
  <c r="C21" i="3"/>
  <c r="D21" i="3"/>
  <c r="E21" i="3"/>
  <c r="F21" i="3"/>
  <c r="G21" i="3"/>
  <c r="H21" i="3"/>
  <c r="I21" i="3"/>
  <c r="B22" i="3"/>
  <c r="C22" i="3"/>
  <c r="D22" i="3"/>
  <c r="E22" i="3"/>
  <c r="F22" i="3"/>
  <c r="G22" i="3"/>
  <c r="H22" i="3"/>
  <c r="I22" i="3"/>
  <c r="B23" i="3"/>
  <c r="C23" i="3"/>
  <c r="D23" i="3"/>
  <c r="E23" i="3"/>
  <c r="F23" i="3"/>
  <c r="G23" i="3"/>
  <c r="H23" i="3"/>
  <c r="I23" i="3"/>
  <c r="B24" i="3"/>
  <c r="C24" i="3"/>
  <c r="D24" i="3"/>
  <c r="E24" i="3"/>
  <c r="F24" i="3"/>
  <c r="G24" i="3"/>
  <c r="H24" i="3"/>
  <c r="I24" i="3"/>
  <c r="B25" i="3"/>
  <c r="C25" i="3"/>
  <c r="D25" i="3"/>
  <c r="E25" i="3"/>
  <c r="F25" i="3"/>
  <c r="G25" i="3"/>
  <c r="H25" i="3"/>
  <c r="I25" i="3"/>
  <c r="B26" i="3"/>
  <c r="C26" i="3"/>
  <c r="D26" i="3"/>
  <c r="E26" i="3"/>
  <c r="F26" i="3"/>
  <c r="G26" i="3"/>
  <c r="H26" i="3"/>
  <c r="I26" i="3"/>
  <c r="B27" i="3"/>
  <c r="C27" i="3"/>
  <c r="D27" i="3"/>
  <c r="E27" i="3"/>
  <c r="F27" i="3"/>
  <c r="G27" i="3"/>
  <c r="H27" i="3"/>
  <c r="I27" i="3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B31" i="3"/>
  <c r="C31" i="3"/>
  <c r="D31" i="3"/>
  <c r="E31" i="3"/>
  <c r="F31" i="3"/>
  <c r="G31" i="3"/>
  <c r="H31" i="3"/>
  <c r="I31" i="3"/>
  <c r="B32" i="3"/>
  <c r="C32" i="3"/>
  <c r="D32" i="3"/>
  <c r="E32" i="3"/>
  <c r="F32" i="3"/>
  <c r="G32" i="3"/>
  <c r="H32" i="3"/>
  <c r="I32" i="3"/>
  <c r="B33" i="3"/>
  <c r="C33" i="3"/>
  <c r="D33" i="3"/>
  <c r="E33" i="3"/>
  <c r="F33" i="3"/>
  <c r="G33" i="3"/>
  <c r="H33" i="3"/>
  <c r="I33" i="3"/>
  <c r="B34" i="3"/>
  <c r="C34" i="3"/>
  <c r="D34" i="3"/>
  <c r="E34" i="3"/>
  <c r="F34" i="3"/>
  <c r="G34" i="3"/>
  <c r="H34" i="3"/>
  <c r="I34" i="3"/>
  <c r="B35" i="3"/>
  <c r="C35" i="3"/>
  <c r="D35" i="3"/>
  <c r="E35" i="3"/>
  <c r="F35" i="3"/>
  <c r="G35" i="3"/>
  <c r="H35" i="3"/>
  <c r="I35" i="3"/>
  <c r="B36" i="3"/>
  <c r="C36" i="3"/>
  <c r="D36" i="3"/>
  <c r="E36" i="3"/>
  <c r="F36" i="3"/>
  <c r="G36" i="3"/>
  <c r="H36" i="3"/>
  <c r="I36" i="3"/>
  <c r="B37" i="3"/>
  <c r="C37" i="3"/>
  <c r="D37" i="3"/>
  <c r="E37" i="3"/>
  <c r="F37" i="3"/>
  <c r="G37" i="3"/>
  <c r="H37" i="3"/>
  <c r="I37" i="3"/>
  <c r="B38" i="3"/>
  <c r="C38" i="3"/>
  <c r="D38" i="3"/>
  <c r="E38" i="3"/>
  <c r="F38" i="3"/>
  <c r="G38" i="3"/>
  <c r="H38" i="3"/>
  <c r="I38" i="3"/>
  <c r="B39" i="3"/>
  <c r="C39" i="3"/>
  <c r="D39" i="3"/>
  <c r="E39" i="3"/>
  <c r="F39" i="3"/>
  <c r="G39" i="3"/>
  <c r="H39" i="3"/>
  <c r="I39" i="3"/>
  <c r="B40" i="3"/>
  <c r="C40" i="3"/>
  <c r="D40" i="3"/>
  <c r="E40" i="3"/>
  <c r="F40" i="3"/>
  <c r="G40" i="3"/>
  <c r="H40" i="3"/>
  <c r="I40" i="3"/>
  <c r="B41" i="3"/>
  <c r="C41" i="3"/>
  <c r="D41" i="3"/>
  <c r="E41" i="3"/>
  <c r="F41" i="3"/>
  <c r="G41" i="3"/>
  <c r="H41" i="3"/>
  <c r="I41" i="3"/>
  <c r="B42" i="3"/>
  <c r="C42" i="3"/>
  <c r="D42" i="3"/>
  <c r="E42" i="3"/>
  <c r="F42" i="3"/>
  <c r="G42" i="3"/>
  <c r="H42" i="3"/>
  <c r="I42" i="3"/>
  <c r="B43" i="3"/>
  <c r="C43" i="3"/>
  <c r="D43" i="3"/>
  <c r="E43" i="3"/>
  <c r="F43" i="3"/>
  <c r="G43" i="3"/>
  <c r="H43" i="3"/>
  <c r="I43" i="3"/>
  <c r="B44" i="3"/>
  <c r="C44" i="3"/>
  <c r="D44" i="3"/>
  <c r="E44" i="3"/>
  <c r="F44" i="3"/>
  <c r="G44" i="3"/>
  <c r="H44" i="3"/>
  <c r="I44" i="3"/>
  <c r="B45" i="3"/>
  <c r="C45" i="3"/>
  <c r="D45" i="3"/>
  <c r="E45" i="3"/>
  <c r="F45" i="3"/>
  <c r="G45" i="3"/>
  <c r="H45" i="3"/>
  <c r="I45" i="3"/>
  <c r="B46" i="3"/>
  <c r="C46" i="3"/>
  <c r="D46" i="3"/>
  <c r="E46" i="3"/>
  <c r="F46" i="3"/>
  <c r="G46" i="3"/>
  <c r="H46" i="3"/>
  <c r="I46" i="3"/>
  <c r="B47" i="3"/>
  <c r="C47" i="3"/>
  <c r="D47" i="3"/>
  <c r="E47" i="3"/>
  <c r="F47" i="3"/>
  <c r="G47" i="3"/>
  <c r="H47" i="3"/>
  <c r="I47" i="3"/>
  <c r="B48" i="3"/>
  <c r="C48" i="3"/>
  <c r="D48" i="3"/>
  <c r="E48" i="3"/>
  <c r="F48" i="3"/>
  <c r="G48" i="3"/>
  <c r="H48" i="3"/>
  <c r="I48" i="3"/>
  <c r="B49" i="3"/>
  <c r="C49" i="3"/>
  <c r="D49" i="3"/>
  <c r="E49" i="3"/>
  <c r="F49" i="3"/>
  <c r="G49" i="3"/>
  <c r="H49" i="3"/>
  <c r="I49" i="3"/>
  <c r="B50" i="3"/>
  <c r="C50" i="3"/>
  <c r="D50" i="3"/>
  <c r="E50" i="3"/>
  <c r="F50" i="3"/>
  <c r="G50" i="3"/>
  <c r="H50" i="3"/>
  <c r="I50" i="3"/>
  <c r="B51" i="3"/>
  <c r="C51" i="3"/>
  <c r="D51" i="3"/>
  <c r="E51" i="3"/>
  <c r="F51" i="3"/>
  <c r="G51" i="3"/>
  <c r="H51" i="3"/>
  <c r="I51" i="3"/>
  <c r="B52" i="3"/>
  <c r="C52" i="3"/>
  <c r="D52" i="3"/>
  <c r="E52" i="3"/>
  <c r="F52" i="3"/>
  <c r="G52" i="3"/>
  <c r="H52" i="3"/>
  <c r="I52" i="3"/>
  <c r="B53" i="3"/>
  <c r="C53" i="3"/>
  <c r="D53" i="3"/>
  <c r="E53" i="3"/>
  <c r="F53" i="3"/>
  <c r="G53" i="3"/>
  <c r="H53" i="3"/>
  <c r="I53" i="3"/>
  <c r="B54" i="3"/>
  <c r="C54" i="3"/>
  <c r="D54" i="3"/>
  <c r="E54" i="3"/>
  <c r="F54" i="3"/>
  <c r="G54" i="3"/>
  <c r="H54" i="3"/>
  <c r="I54" i="3"/>
  <c r="B55" i="3"/>
  <c r="C55" i="3"/>
  <c r="D55" i="3"/>
  <c r="E55" i="3"/>
  <c r="F55" i="3"/>
  <c r="G55" i="3"/>
  <c r="H55" i="3"/>
  <c r="I55" i="3"/>
  <c r="B56" i="3"/>
  <c r="C56" i="3"/>
  <c r="D56" i="3"/>
  <c r="E56" i="3"/>
  <c r="F56" i="3"/>
  <c r="G56" i="3"/>
  <c r="H56" i="3"/>
  <c r="I56" i="3"/>
  <c r="B57" i="3"/>
  <c r="C57" i="3"/>
  <c r="D57" i="3"/>
  <c r="E57" i="3"/>
  <c r="F57" i="3"/>
  <c r="G57" i="3"/>
  <c r="H57" i="3"/>
  <c r="I57" i="3"/>
  <c r="B58" i="3"/>
  <c r="C58" i="3"/>
  <c r="D58" i="3"/>
  <c r="E58" i="3"/>
  <c r="F58" i="3"/>
  <c r="G58" i="3"/>
  <c r="H58" i="3"/>
  <c r="I58" i="3"/>
  <c r="B59" i="3"/>
  <c r="C59" i="3"/>
  <c r="D59" i="3"/>
  <c r="E59" i="3"/>
  <c r="F59" i="3"/>
  <c r="G59" i="3"/>
  <c r="H59" i="3"/>
  <c r="I59" i="3"/>
  <c r="B60" i="3"/>
  <c r="C60" i="3"/>
  <c r="D60" i="3"/>
  <c r="E60" i="3"/>
  <c r="F60" i="3"/>
  <c r="G60" i="3"/>
  <c r="H60" i="3"/>
  <c r="I60" i="3"/>
  <c r="B61" i="3"/>
  <c r="C61" i="3"/>
  <c r="D61" i="3"/>
  <c r="E61" i="3"/>
  <c r="F61" i="3"/>
  <c r="G61" i="3"/>
  <c r="H61" i="3"/>
  <c r="I61" i="3"/>
  <c r="B62" i="3"/>
  <c r="C62" i="3"/>
  <c r="D62" i="3"/>
  <c r="E62" i="3"/>
  <c r="F62" i="3"/>
  <c r="G62" i="3"/>
  <c r="H62" i="3"/>
  <c r="I62" i="3"/>
  <c r="B63" i="3"/>
  <c r="C63" i="3"/>
  <c r="D63" i="3"/>
  <c r="E63" i="3"/>
  <c r="F63" i="3"/>
  <c r="G63" i="3"/>
  <c r="H63" i="3"/>
  <c r="I63" i="3"/>
  <c r="B64" i="3"/>
  <c r="C64" i="3"/>
  <c r="D64" i="3"/>
  <c r="E64" i="3"/>
  <c r="F64" i="3"/>
  <c r="G64" i="3"/>
  <c r="H64" i="3"/>
  <c r="I64" i="3"/>
  <c r="B65" i="3"/>
  <c r="C65" i="3"/>
  <c r="D65" i="3"/>
  <c r="E65" i="3"/>
  <c r="F65" i="3"/>
  <c r="G65" i="3"/>
  <c r="H65" i="3"/>
  <c r="I65" i="3"/>
  <c r="B66" i="3"/>
  <c r="C66" i="3"/>
  <c r="D66" i="3"/>
  <c r="E66" i="3"/>
  <c r="F66" i="3"/>
  <c r="G66" i="3"/>
  <c r="H66" i="3"/>
  <c r="I66" i="3"/>
  <c r="B67" i="3"/>
  <c r="C67" i="3"/>
  <c r="D67" i="3"/>
  <c r="E67" i="3"/>
  <c r="F67" i="3"/>
  <c r="G67" i="3"/>
  <c r="H67" i="3"/>
  <c r="I67" i="3"/>
  <c r="B68" i="3"/>
  <c r="C68" i="3"/>
  <c r="D68" i="3"/>
  <c r="E68" i="3"/>
  <c r="F68" i="3"/>
  <c r="G68" i="3"/>
  <c r="H68" i="3"/>
  <c r="I68" i="3"/>
  <c r="B69" i="3"/>
  <c r="C69" i="3"/>
  <c r="D69" i="3"/>
  <c r="E69" i="3"/>
  <c r="F69" i="3"/>
  <c r="G69" i="3"/>
  <c r="H69" i="3"/>
  <c r="I69" i="3"/>
  <c r="B70" i="3"/>
  <c r="C70" i="3"/>
  <c r="D70" i="3"/>
  <c r="E70" i="3"/>
  <c r="F70" i="3"/>
  <c r="G70" i="3"/>
  <c r="H70" i="3"/>
  <c r="I70" i="3"/>
  <c r="L90" i="3"/>
  <c r="M90" i="3"/>
  <c r="T90" i="3" s="1"/>
  <c r="N90" i="3"/>
  <c r="O90" i="3"/>
  <c r="P90" i="3"/>
  <c r="Q90" i="3"/>
  <c r="R90" i="3"/>
  <c r="S90" i="3"/>
  <c r="D15" i="2" l="1"/>
  <c r="J9" i="2" l="1"/>
  <c r="I9" i="2"/>
  <c r="L8" i="2"/>
  <c r="K8" i="2"/>
  <c r="L7" i="2"/>
  <c r="K7" i="2"/>
  <c r="L9" i="2" l="1"/>
  <c r="K9" i="2"/>
  <c r="J25" i="2" s="1"/>
  <c r="J35" i="2" l="1"/>
  <c r="J43" i="2"/>
  <c r="J36" i="2"/>
  <c r="J37" i="2"/>
  <c r="J38" i="2"/>
  <c r="J39" i="2"/>
  <c r="J40" i="2"/>
  <c r="J41" i="2"/>
  <c r="J42" i="2"/>
  <c r="J17" i="2"/>
  <c r="J22" i="2"/>
  <c r="J18" i="2"/>
  <c r="E7" i="2"/>
  <c r="J52" i="2"/>
  <c r="J53" i="2"/>
  <c r="J51" i="2"/>
  <c r="E13" i="2"/>
  <c r="E8" i="2"/>
  <c r="E15" i="2"/>
  <c r="J29" i="2"/>
  <c r="J28" i="2"/>
  <c r="E12" i="2"/>
  <c r="J21" i="2"/>
  <c r="E9" i="2"/>
  <c r="E10" i="2"/>
  <c r="E14" i="2"/>
  <c r="J27" i="2"/>
  <c r="J46" i="2"/>
  <c r="E11" i="2"/>
  <c r="J26" i="2"/>
  <c r="J30" i="2"/>
  <c r="J47" i="2"/>
</calcChain>
</file>

<file path=xl/sharedStrings.xml><?xml version="1.0" encoding="utf-8"?>
<sst xmlns="http://schemas.openxmlformats.org/spreadsheetml/2006/main" count="267" uniqueCount="166">
  <si>
    <t>MORGAN STATE UNIVERSITY</t>
  </si>
  <si>
    <t>Student Level</t>
  </si>
  <si>
    <t>Total</t>
  </si>
  <si>
    <t>%</t>
  </si>
  <si>
    <t>Enrollment</t>
  </si>
  <si>
    <t>Full-time</t>
  </si>
  <si>
    <t>Part-time</t>
  </si>
  <si>
    <t>FTE</t>
  </si>
  <si>
    <t>Freshmen</t>
  </si>
  <si>
    <t>Undergraduate</t>
  </si>
  <si>
    <t>Sophomore</t>
  </si>
  <si>
    <t>Graduate</t>
  </si>
  <si>
    <t>Junior</t>
  </si>
  <si>
    <t>Senior and Subsequent Years</t>
  </si>
  <si>
    <t>Unclassified/Special Undergraduates</t>
  </si>
  <si>
    <t>Graduate Students less than 1 year</t>
  </si>
  <si>
    <t>Graduate Students more than 1 year</t>
  </si>
  <si>
    <t>Freshmen Applications</t>
  </si>
  <si>
    <t>Unclassified/Special Graduate Students</t>
  </si>
  <si>
    <t>Attendance Status</t>
  </si>
  <si>
    <t xml:space="preserve">Undergraduate Transfer Students  </t>
  </si>
  <si>
    <t>Full-Time</t>
  </si>
  <si>
    <t>Part-Time</t>
  </si>
  <si>
    <t>Residence Halls</t>
  </si>
  <si>
    <t>Living in Residence Halls:</t>
  </si>
  <si>
    <t>Gender</t>
  </si>
  <si>
    <t>Undergraduates</t>
  </si>
  <si>
    <t>Women</t>
  </si>
  <si>
    <t>Men</t>
  </si>
  <si>
    <t>Graduate Students</t>
  </si>
  <si>
    <t>Age</t>
  </si>
  <si>
    <t>Under 18</t>
  </si>
  <si>
    <t>Most Frequent Foreign Countries of Residency</t>
  </si>
  <si>
    <t>18 to 24</t>
  </si>
  <si>
    <t>25 to 29</t>
  </si>
  <si>
    <t>30 to 39</t>
  </si>
  <si>
    <t>40 years and over</t>
  </si>
  <si>
    <t>Other Foreign Countries</t>
  </si>
  <si>
    <t>Racial composition</t>
  </si>
  <si>
    <t>Most Frequent State of Residency*</t>
  </si>
  <si>
    <t>International</t>
  </si>
  <si>
    <t>Maryland</t>
  </si>
  <si>
    <t>Hispanic</t>
  </si>
  <si>
    <t>New Jersey</t>
  </si>
  <si>
    <t>New York</t>
  </si>
  <si>
    <t>White</t>
  </si>
  <si>
    <t>Pennsylvania</t>
  </si>
  <si>
    <t>Unknown</t>
  </si>
  <si>
    <t>District of Columbia</t>
  </si>
  <si>
    <t>Asian</t>
  </si>
  <si>
    <t>Virginia</t>
  </si>
  <si>
    <t>Native American</t>
  </si>
  <si>
    <t>Other States</t>
  </si>
  <si>
    <t>Native Hawaiian</t>
  </si>
  <si>
    <t>* Based on Geographical code</t>
  </si>
  <si>
    <t>Residency*</t>
  </si>
  <si>
    <t>Most Frequent MD Counties of Residency</t>
  </si>
  <si>
    <t>Baltimore City</t>
  </si>
  <si>
    <t>Baltimore County</t>
  </si>
  <si>
    <t>*Based on Residency code and Tution status</t>
  </si>
  <si>
    <t>Number</t>
  </si>
  <si>
    <t>Percent</t>
  </si>
  <si>
    <t>Enrolled exclusively in DE</t>
  </si>
  <si>
    <t>Enrolled in some but not all DE</t>
  </si>
  <si>
    <t>Other Counties</t>
  </si>
  <si>
    <t>Not enrolled in any DE</t>
  </si>
  <si>
    <t>New First-time Freshmen PT</t>
  </si>
  <si>
    <t>Prince Georges</t>
  </si>
  <si>
    <t>Montgomery</t>
  </si>
  <si>
    <t>Anne Arundel</t>
  </si>
  <si>
    <t xml:space="preserve">Non-Maryland </t>
  </si>
  <si>
    <t xml:space="preserve">Nigeria </t>
  </si>
  <si>
    <t xml:space="preserve">Saudi Arabia </t>
  </si>
  <si>
    <t>Charles</t>
  </si>
  <si>
    <t>Jamaica</t>
  </si>
  <si>
    <t>* Estimated number living in residence halls.</t>
  </si>
  <si>
    <t>Living in Morgan View</t>
  </si>
  <si>
    <t>Black</t>
  </si>
  <si>
    <t>Multiracial</t>
  </si>
  <si>
    <t>Worcester</t>
  </si>
  <si>
    <t>Wicomico</t>
  </si>
  <si>
    <t>Washington</t>
  </si>
  <si>
    <t>Talbot</t>
  </si>
  <si>
    <t>Somerset</t>
  </si>
  <si>
    <t>Saint Marys</t>
  </si>
  <si>
    <t>Queen Annes</t>
  </si>
  <si>
    <t>Kent</t>
  </si>
  <si>
    <t>Howard</t>
  </si>
  <si>
    <t>Harford</t>
  </si>
  <si>
    <t>Garrett</t>
  </si>
  <si>
    <t>Frederick</t>
  </si>
  <si>
    <t>Dorchester</t>
  </si>
  <si>
    <t>Cecil</t>
  </si>
  <si>
    <t>Carroll</t>
  </si>
  <si>
    <t>Caroline</t>
  </si>
  <si>
    <t>U.S. Virgin Islands</t>
  </si>
  <si>
    <t>Calvert</t>
  </si>
  <si>
    <t>Trust Terr. Pacific Island</t>
  </si>
  <si>
    <t>Puerto Rico</t>
  </si>
  <si>
    <t>Guam</t>
  </si>
  <si>
    <t>Allegany</t>
  </si>
  <si>
    <t>Canal Zone</t>
  </si>
  <si>
    <t>Unknown County</t>
  </si>
  <si>
    <t>American Samoa</t>
  </si>
  <si>
    <t>Wyoming</t>
  </si>
  <si>
    <t>Wisconsin</t>
  </si>
  <si>
    <t>West 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</si>
  <si>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</si>
  <si>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</si>
  <si>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</si>
  <si>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</si>
  <si>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</si>
  <si>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</si>
  <si>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</si>
  <si>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Oregon</t>
  </si>
  <si>
    <t>Oklahoma</t>
  </si>
  <si>
    <t>Ohio</t>
  </si>
  <si>
    <t>North Dakota</t>
  </si>
  <si>
    <t>North Carolina</t>
  </si>
  <si>
    <t>New Mexico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</si>
  <si>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</si>
  <si>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</si>
  <si>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</si>
  <si>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</si>
  <si>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</si>
  <si>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</si>
  <si>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</si>
  <si>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</si>
  <si>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</si>
  <si>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</si>
  <si>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</si>
  <si>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</si>
  <si>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</si>
  <si>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</si>
  <si>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</si>
  <si>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</si>
  <si>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</si>
  <si>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</si>
  <si>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</si>
  <si>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</si>
  <si>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</si>
  <si>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</si>
  <si>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</si>
  <si>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</si>
  <si>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</si>
  <si>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</si>
  <si>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</si>
  <si>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</si>
  <si>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US Unknown State</t>
  </si>
  <si>
    <t>Foreign</t>
  </si>
  <si>
    <t>Non-degree graduate</t>
  </si>
  <si>
    <t>Doctorate Professional Practice</t>
  </si>
  <si>
    <t>Doctorate research/scholarship</t>
  </si>
  <si>
    <t>Masters</t>
  </si>
  <si>
    <t>CERT</t>
  </si>
  <si>
    <t>Non-degree undergraduate</t>
  </si>
  <si>
    <t>Bachelors</t>
  </si>
  <si>
    <t>Geo Location</t>
  </si>
  <si>
    <t>Nepal</t>
  </si>
  <si>
    <t>Bangladesh</t>
  </si>
  <si>
    <t>New First-time Freshmen FT</t>
  </si>
  <si>
    <t>Distance Education Enrollment</t>
  </si>
  <si>
    <t>2548*</t>
  </si>
  <si>
    <t>FALL 2025 STUDENT DEMOGRAPHICS</t>
  </si>
  <si>
    <t xml:space="preserve">Virginia 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</si>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</sst>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%"/>
    <numFmt numFmtId="166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B03B"/>
      <name val="Arial Rounded MT Bold"/>
      <family val="2"/>
    </font>
    <font>
      <b/>
      <sz val="24"/>
      <color theme="0"/>
      <name val="Arial Rounded MT Bold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rgb="FFFFFF0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E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rgb="FFAC5208"/>
        <bgColor indexed="64"/>
      </patternFill>
    </fill>
    <fill>
      <patternFill patternType="solid">
        <fgColor rgb="FF68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89">
    <xf numFmtId="0" fontId="0" fillId="0" borderId="0" xfId="0"/>
    <xf numFmtId="0" fontId="0" fillId="2" borderId="0" xfId="0" applyFill="1"/>
    <xf numFmtId="0" fontId="0" fillId="4" borderId="7" xfId="0" applyFill="1" applyBorder="1"/>
    <xf numFmtId="0" fontId="2" fillId="4" borderId="0" xfId="0" applyFont="1" applyFill="1" applyAlignment="1">
      <alignment horizontal="center"/>
    </xf>
    <xf numFmtId="0" fontId="0" fillId="4" borderId="8" xfId="0" applyFill="1" applyBorder="1"/>
    <xf numFmtId="0" fontId="0" fillId="4" borderId="0" xfId="0" applyFill="1"/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center"/>
    </xf>
    <xf numFmtId="0" fontId="6" fillId="4" borderId="0" xfId="0" applyFont="1" applyFill="1"/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7" fillId="4" borderId="8" xfId="0" applyFont="1" applyFill="1" applyBorder="1"/>
    <xf numFmtId="0" fontId="6" fillId="2" borderId="7" xfId="0" applyFont="1" applyFill="1" applyBorder="1" applyAlignment="1">
      <alignment horizontal="left"/>
    </xf>
    <xf numFmtId="164" fontId="9" fillId="2" borderId="13" xfId="2" applyNumberFormat="1" applyFont="1" applyFill="1" applyBorder="1" applyAlignment="1">
      <alignment horizontal="right"/>
    </xf>
    <xf numFmtId="165" fontId="9" fillId="2" borderId="14" xfId="1" applyNumberFormat="1" applyFont="1" applyFill="1" applyBorder="1" applyAlignment="1">
      <alignment horizontal="right"/>
    </xf>
    <xf numFmtId="0" fontId="6" fillId="2" borderId="7" xfId="0" applyFont="1" applyFill="1" applyBorder="1"/>
    <xf numFmtId="0" fontId="6" fillId="2" borderId="15" xfId="0" applyFont="1" applyFill="1" applyBorder="1" applyAlignment="1">
      <alignment horizontal="right"/>
    </xf>
    <xf numFmtId="0" fontId="10" fillId="6" borderId="0" xfId="0" applyFont="1" applyFill="1" applyAlignment="1">
      <alignment horizontal="right"/>
    </xf>
    <xf numFmtId="0" fontId="10" fillId="7" borderId="16" xfId="1" applyNumberFormat="1" applyFont="1" applyFill="1" applyBorder="1" applyAlignment="1">
      <alignment horizontal="right"/>
    </xf>
    <xf numFmtId="0" fontId="6" fillId="2" borderId="15" xfId="0" applyFont="1" applyFill="1" applyBorder="1"/>
    <xf numFmtId="165" fontId="9" fillId="2" borderId="16" xfId="1" applyNumberFormat="1" applyFont="1" applyFill="1" applyBorder="1" applyAlignment="1">
      <alignment horizontal="right"/>
    </xf>
    <xf numFmtId="0" fontId="5" fillId="8" borderId="4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right"/>
    </xf>
    <xf numFmtId="0" fontId="5" fillId="8" borderId="18" xfId="0" applyFont="1" applyFill="1" applyBorder="1" applyAlignment="1">
      <alignment horizontal="right"/>
    </xf>
    <xf numFmtId="165" fontId="6" fillId="2" borderId="16" xfId="1" applyNumberFormat="1" applyFont="1" applyFill="1" applyBorder="1" applyAlignment="1"/>
    <xf numFmtId="0" fontId="5" fillId="5" borderId="11" xfId="0" applyFont="1" applyFill="1" applyBorder="1" applyAlignment="1">
      <alignment horizontal="right"/>
    </xf>
    <xf numFmtId="0" fontId="6" fillId="2" borderId="13" xfId="0" applyFont="1" applyFill="1" applyBorder="1"/>
    <xf numFmtId="0" fontId="6" fillId="2" borderId="19" xfId="0" applyFont="1" applyFill="1" applyBorder="1"/>
    <xf numFmtId="0" fontId="6" fillId="2" borderId="14" xfId="0" applyFont="1" applyFill="1" applyBorder="1"/>
    <xf numFmtId="0" fontId="6" fillId="2" borderId="4" xfId="0" applyFont="1" applyFill="1" applyBorder="1"/>
    <xf numFmtId="0" fontId="6" fillId="2" borderId="17" xfId="0" applyFont="1" applyFill="1" applyBorder="1"/>
    <xf numFmtId="0" fontId="6" fillId="2" borderId="20" xfId="0" applyFont="1" applyFill="1" applyBorder="1"/>
    <xf numFmtId="0" fontId="11" fillId="4" borderId="0" xfId="0" applyFont="1" applyFill="1"/>
    <xf numFmtId="0" fontId="10" fillId="7" borderId="4" xfId="0" applyFont="1" applyFill="1" applyBorder="1" applyAlignment="1">
      <alignment horizontal="center"/>
    </xf>
    <xf numFmtId="164" fontId="10" fillId="7" borderId="17" xfId="0" applyNumberFormat="1" applyFont="1" applyFill="1" applyBorder="1"/>
    <xf numFmtId="165" fontId="10" fillId="7" borderId="18" xfId="1" applyNumberFormat="1" applyFont="1" applyFill="1" applyBorder="1" applyAlignment="1"/>
    <xf numFmtId="164" fontId="6" fillId="4" borderId="0" xfId="0" applyNumberFormat="1" applyFont="1" applyFill="1"/>
    <xf numFmtId="0" fontId="5" fillId="9" borderId="9" xfId="0" applyFont="1" applyFill="1" applyBorder="1"/>
    <xf numFmtId="0" fontId="12" fillId="9" borderId="21" xfId="0" applyFont="1" applyFill="1" applyBorder="1" applyAlignment="1">
      <alignment horizontal="center"/>
    </xf>
    <xf numFmtId="165" fontId="6" fillId="4" borderId="0" xfId="0" applyNumberFormat="1" applyFont="1" applyFill="1"/>
    <xf numFmtId="165" fontId="6" fillId="2" borderId="18" xfId="0" applyNumberFormat="1" applyFont="1" applyFill="1" applyBorder="1" applyAlignment="1">
      <alignment horizontal="right"/>
    </xf>
    <xf numFmtId="0" fontId="10" fillId="6" borderId="7" xfId="0" applyFont="1" applyFill="1" applyBorder="1"/>
    <xf numFmtId="0" fontId="10" fillId="6" borderId="16" xfId="0" applyFont="1" applyFill="1" applyBorder="1"/>
    <xf numFmtId="0" fontId="6" fillId="2" borderId="7" xfId="0" applyFont="1" applyFill="1" applyBorder="1" applyAlignment="1">
      <alignment horizontal="left" indent="2"/>
    </xf>
    <xf numFmtId="0" fontId="13" fillId="2" borderId="16" xfId="0" applyFont="1" applyFill="1" applyBorder="1"/>
    <xf numFmtId="9" fontId="6" fillId="4" borderId="0" xfId="0" applyNumberFormat="1" applyFont="1" applyFill="1" applyAlignment="1">
      <alignment horizontal="right"/>
    </xf>
    <xf numFmtId="0" fontId="10" fillId="7" borderId="7" xfId="0" applyFont="1" applyFill="1" applyBorder="1"/>
    <xf numFmtId="0" fontId="10" fillId="7" borderId="16" xfId="0" applyFont="1" applyFill="1" applyBorder="1"/>
    <xf numFmtId="0" fontId="6" fillId="2" borderId="16" xfId="0" applyFont="1" applyFill="1" applyBorder="1"/>
    <xf numFmtId="0" fontId="6" fillId="4" borderId="0" xfId="0" applyFont="1" applyFill="1" applyAlignment="1">
      <alignment horizontal="right"/>
    </xf>
    <xf numFmtId="0" fontId="6" fillId="2" borderId="4" xfId="0" applyFont="1" applyFill="1" applyBorder="1" applyAlignment="1">
      <alignment horizontal="left" indent="2"/>
    </xf>
    <xf numFmtId="0" fontId="6" fillId="2" borderId="18" xfId="0" applyFont="1" applyFill="1" applyBorder="1"/>
    <xf numFmtId="165" fontId="6" fillId="2" borderId="14" xfId="0" applyNumberFormat="1" applyFont="1" applyFill="1" applyBorder="1"/>
    <xf numFmtId="0" fontId="5" fillId="5" borderId="9" xfId="0" applyFont="1" applyFill="1" applyBorder="1"/>
    <xf numFmtId="0" fontId="14" fillId="5" borderId="11" xfId="0" applyFont="1" applyFill="1" applyBorder="1"/>
    <xf numFmtId="164" fontId="6" fillId="2" borderId="15" xfId="0" applyNumberFormat="1" applyFont="1" applyFill="1" applyBorder="1"/>
    <xf numFmtId="165" fontId="6" fillId="2" borderId="16" xfId="0" applyNumberFormat="1" applyFont="1" applyFill="1" applyBorder="1"/>
    <xf numFmtId="164" fontId="6" fillId="2" borderId="17" xfId="0" applyNumberFormat="1" applyFont="1" applyFill="1" applyBorder="1"/>
    <xf numFmtId="165" fontId="6" fillId="2" borderId="18" xfId="0" applyNumberFormat="1" applyFont="1" applyFill="1" applyBorder="1"/>
    <xf numFmtId="0" fontId="6" fillId="2" borderId="22" xfId="0" applyFont="1" applyFill="1" applyBorder="1"/>
    <xf numFmtId="164" fontId="6" fillId="2" borderId="14" xfId="0" applyNumberFormat="1" applyFont="1" applyFill="1" applyBorder="1"/>
    <xf numFmtId="0" fontId="6" fillId="2" borderId="13" xfId="0" applyFont="1" applyFill="1" applyBorder="1" applyAlignment="1">
      <alignment horizontal="right"/>
    </xf>
    <xf numFmtId="0" fontId="6" fillId="2" borderId="17" xfId="0" applyFont="1" applyFill="1" applyBorder="1" applyAlignment="1">
      <alignment horizontal="right"/>
    </xf>
    <xf numFmtId="165" fontId="6" fillId="4" borderId="0" xfId="0" applyNumberFormat="1" applyFont="1" applyFill="1" applyAlignment="1">
      <alignment horizontal="right"/>
    </xf>
    <xf numFmtId="164" fontId="6" fillId="2" borderId="18" xfId="0" applyNumberFormat="1" applyFont="1" applyFill="1" applyBorder="1"/>
    <xf numFmtId="0" fontId="6" fillId="4" borderId="5" xfId="0" applyFont="1" applyFill="1" applyBorder="1"/>
    <xf numFmtId="0" fontId="0" fillId="4" borderId="6" xfId="0" applyFill="1" applyBorder="1"/>
    <xf numFmtId="0" fontId="0" fillId="4" borderId="4" xfId="0" applyFill="1" applyBorder="1"/>
    <xf numFmtId="0" fontId="6" fillId="7" borderId="7" xfId="0" applyFont="1" applyFill="1" applyBorder="1"/>
    <xf numFmtId="0" fontId="6" fillId="7" borderId="15" xfId="0" applyFont="1" applyFill="1" applyBorder="1"/>
    <xf numFmtId="0" fontId="6" fillId="7" borderId="22" xfId="0" applyFont="1" applyFill="1" applyBorder="1"/>
    <xf numFmtId="0" fontId="6" fillId="0" borderId="20" xfId="0" applyFont="1" applyBorder="1"/>
    <xf numFmtId="0" fontId="6" fillId="7" borderId="16" xfId="0" applyFont="1" applyFill="1" applyBorder="1"/>
    <xf numFmtId="165" fontId="6" fillId="2" borderId="14" xfId="0" applyNumberFormat="1" applyFont="1" applyFill="1" applyBorder="1" applyAlignment="1">
      <alignment horizontal="right"/>
    </xf>
    <xf numFmtId="165" fontId="9" fillId="2" borderId="18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3"/>
    <xf numFmtId="166" fontId="0" fillId="0" borderId="0" xfId="0" applyNumberFormat="1"/>
    <xf numFmtId="0" fontId="6" fillId="2" borderId="16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10" fontId="6" fillId="2" borderId="16" xfId="0" applyNumberFormat="1" applyFont="1" applyFill="1" applyBorder="1"/>
    <xf numFmtId="10" fontId="6" fillId="2" borderId="16" xfId="1" applyNumberFormat="1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4">
    <cellStyle name="Normal" xfId="0" builtinId="0"/>
    <cellStyle name="Normal_Fall 2007 Demographics" xfId="2" xr:uid="{00000000-0005-0000-0000-000001000000}"/>
    <cellStyle name="Normal_Sheet6" xfId="3" xr:uid="{DC8ADC4E-EB99-4F22-8221-B39D822A16E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4"/>
  <sheetViews>
    <sheetView tabSelected="1" zoomScale="80" zoomScaleNormal="80" workbookViewId="0">
      <selection activeCell="E18" sqref="E18"/>
    </sheetView>
  </sheetViews>
  <sheetFormatPr defaultRowHeight="14.4" x14ac:dyDescent="0.3"/>
  <cols>
    <col min="1" max="1" width="6.21875" customWidth="1"/>
    <col min="2" max="2" width="16.5546875" customWidth="1"/>
    <col min="3" max="3" width="37.5546875" customWidth="1"/>
    <col min="4" max="4" width="11" customWidth="1"/>
    <col min="5" max="5" width="8.21875" customWidth="1"/>
    <col min="6" max="6" width="7.77734375" customWidth="1"/>
    <col min="7" max="7" width="13.77734375" customWidth="1"/>
    <col min="8" max="8" width="31.109375" customWidth="1"/>
    <col min="9" max="9" width="9.21875" customWidth="1"/>
    <col min="10" max="10" width="10.21875" customWidth="1"/>
    <col min="11" max="11" width="6.44140625" customWidth="1"/>
    <col min="12" max="12" width="7.109375" customWidth="1"/>
    <col min="13" max="15" width="6.21875" customWidth="1"/>
    <col min="16" max="19" width="7.109375" customWidth="1"/>
    <col min="20" max="20" width="9.109375" customWidth="1"/>
    <col min="21" max="21" width="18.21875" customWidth="1"/>
    <col min="22" max="22" width="6.21875" customWidth="1"/>
    <col min="23" max="23" width="6.77734375" customWidth="1"/>
  </cols>
  <sheetData>
    <row r="1" spans="1:22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7.5" customHeight="1" x14ac:dyDescent="0.45">
      <c r="A2" s="1"/>
      <c r="B2" s="83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5"/>
      <c r="V2" s="1"/>
    </row>
    <row r="3" spans="1:22" ht="37.5" customHeight="1" thickBot="1" x14ac:dyDescent="0.35">
      <c r="A3" s="1"/>
      <c r="B3" s="86" t="s">
        <v>163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/>
      <c r="V3" s="1"/>
    </row>
    <row r="4" spans="1:22" ht="15" customHeight="1" x14ac:dyDescent="0.3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1"/>
    </row>
    <row r="5" spans="1:22" ht="15" thickBot="1" x14ac:dyDescent="0.35">
      <c r="A5" s="1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4"/>
      <c r="V5" s="1"/>
    </row>
    <row r="6" spans="1:22" ht="16.2" thickBot="1" x14ac:dyDescent="0.35">
      <c r="A6" s="1"/>
      <c r="B6" s="2"/>
      <c r="C6" s="6" t="s">
        <v>1</v>
      </c>
      <c r="D6" s="7" t="s">
        <v>2</v>
      </c>
      <c r="E6" s="8" t="s">
        <v>3</v>
      </c>
      <c r="F6" s="9"/>
      <c r="G6" s="9"/>
      <c r="H6" s="6" t="s">
        <v>4</v>
      </c>
      <c r="I6" s="10" t="s">
        <v>5</v>
      </c>
      <c r="J6" s="11" t="s">
        <v>6</v>
      </c>
      <c r="K6" s="10" t="s">
        <v>2</v>
      </c>
      <c r="L6" s="8" t="s">
        <v>7</v>
      </c>
      <c r="M6" s="9"/>
      <c r="N6" s="9"/>
      <c r="O6" s="9"/>
      <c r="P6" s="9"/>
      <c r="Q6" s="9"/>
      <c r="R6" s="9"/>
      <c r="S6" s="9"/>
      <c r="T6" s="9"/>
      <c r="U6" s="12"/>
      <c r="V6" s="1"/>
    </row>
    <row r="7" spans="1:22" ht="15.6" x14ac:dyDescent="0.3">
      <c r="A7" s="1"/>
      <c r="B7" s="2"/>
      <c r="C7" s="13" t="s">
        <v>8</v>
      </c>
      <c r="D7" s="14">
        <v>2955</v>
      </c>
      <c r="E7" s="15">
        <f>D7/$K$9</f>
        <v>0.25564495198546588</v>
      </c>
      <c r="F7" s="9"/>
      <c r="G7" s="9"/>
      <c r="H7" s="16" t="s">
        <v>9</v>
      </c>
      <c r="I7" s="17">
        <v>8855</v>
      </c>
      <c r="J7" s="17">
        <v>699</v>
      </c>
      <c r="K7" s="18">
        <f>I7+J7</f>
        <v>9554</v>
      </c>
      <c r="L7" s="19">
        <f>I7+(J7/3)</f>
        <v>9088</v>
      </c>
      <c r="M7" s="9"/>
      <c r="N7" s="9"/>
      <c r="O7" s="9"/>
      <c r="P7" s="9"/>
      <c r="Q7" s="9"/>
      <c r="R7" s="9"/>
      <c r="S7" s="9"/>
      <c r="T7" s="9"/>
      <c r="U7" s="12"/>
      <c r="V7" s="1"/>
    </row>
    <row r="8" spans="1:22" ht="15.6" x14ac:dyDescent="0.3">
      <c r="A8" s="1"/>
      <c r="B8" s="2"/>
      <c r="C8" s="13" t="s">
        <v>10</v>
      </c>
      <c r="D8" s="20">
        <v>2417</v>
      </c>
      <c r="E8" s="21">
        <f>D8/$K$9</f>
        <v>0.20910113331603081</v>
      </c>
      <c r="F8" s="9"/>
      <c r="G8" s="9"/>
      <c r="H8" s="16" t="s">
        <v>11</v>
      </c>
      <c r="I8" s="17">
        <v>1644</v>
      </c>
      <c r="J8" s="17">
        <v>361</v>
      </c>
      <c r="K8" s="18">
        <f>I8+J8</f>
        <v>2005</v>
      </c>
      <c r="L8" s="19">
        <f>I8+(J8/3)</f>
        <v>1764.3333333333333</v>
      </c>
      <c r="M8" s="9"/>
      <c r="N8" s="9"/>
      <c r="O8" s="9"/>
      <c r="P8" s="9"/>
      <c r="Q8" s="9"/>
      <c r="R8" s="9"/>
      <c r="S8" s="9"/>
      <c r="T8" s="9"/>
      <c r="U8" s="12"/>
      <c r="V8" s="1"/>
    </row>
    <row r="9" spans="1:22" ht="16.2" thickBot="1" x14ac:dyDescent="0.35">
      <c r="A9" s="1"/>
      <c r="B9" s="2"/>
      <c r="C9" s="13" t="s">
        <v>12</v>
      </c>
      <c r="D9" s="20">
        <v>2307</v>
      </c>
      <c r="E9" s="21">
        <f>D9/$K$9</f>
        <v>0.19958473916428757</v>
      </c>
      <c r="F9" s="9"/>
      <c r="G9" s="9"/>
      <c r="H9" s="22" t="s">
        <v>2</v>
      </c>
      <c r="I9" s="23">
        <f>SUM(I7:I8)</f>
        <v>10499</v>
      </c>
      <c r="J9" s="23">
        <f>SUM(J7:J8)</f>
        <v>1060</v>
      </c>
      <c r="K9" s="23">
        <f>SUM(K7:K8)</f>
        <v>11559</v>
      </c>
      <c r="L9" s="24">
        <f>I9+(J9/3)</f>
        <v>10852.333333333334</v>
      </c>
      <c r="M9" s="9"/>
      <c r="N9" s="9"/>
      <c r="O9" s="9"/>
      <c r="P9" s="9"/>
      <c r="Q9" s="9"/>
      <c r="R9" s="9"/>
      <c r="S9" s="9"/>
      <c r="T9" s="9"/>
      <c r="U9" s="12"/>
      <c r="V9" s="1"/>
    </row>
    <row r="10" spans="1:22" ht="16.2" thickBot="1" x14ac:dyDescent="0.35">
      <c r="A10" s="1"/>
      <c r="B10" s="2"/>
      <c r="C10" s="13" t="s">
        <v>13</v>
      </c>
      <c r="D10" s="20">
        <v>1874</v>
      </c>
      <c r="E10" s="21">
        <f t="shared" ref="E10:E12" si="0">D10/$K$9</f>
        <v>0.16212475127606193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2"/>
      <c r="V10" s="1"/>
    </row>
    <row r="11" spans="1:22" ht="16.2" thickBot="1" x14ac:dyDescent="0.35">
      <c r="A11" s="1"/>
      <c r="B11" s="2"/>
      <c r="C11" s="13" t="s">
        <v>14</v>
      </c>
      <c r="D11" s="20">
        <v>1</v>
      </c>
      <c r="E11" s="82">
        <f t="shared" si="0"/>
        <v>8.6512674106756636E-5</v>
      </c>
      <c r="F11" s="9"/>
      <c r="G11" s="9"/>
      <c r="H11" s="6" t="s">
        <v>8</v>
      </c>
      <c r="I11" s="7">
        <v>2014</v>
      </c>
      <c r="J11" s="7">
        <v>2015</v>
      </c>
      <c r="K11" s="7">
        <v>2016</v>
      </c>
      <c r="L11" s="7">
        <v>2017</v>
      </c>
      <c r="M11" s="7">
        <v>2018</v>
      </c>
      <c r="N11" s="7">
        <v>2019</v>
      </c>
      <c r="O11" s="7">
        <v>2020</v>
      </c>
      <c r="P11" s="26">
        <v>2021</v>
      </c>
      <c r="Q11" s="26">
        <v>2022</v>
      </c>
      <c r="R11" s="26">
        <v>2023</v>
      </c>
      <c r="S11" s="26">
        <v>2024</v>
      </c>
      <c r="T11" s="26">
        <v>2025</v>
      </c>
      <c r="U11" s="12"/>
      <c r="V11" s="1"/>
    </row>
    <row r="12" spans="1:22" ht="15.6" x14ac:dyDescent="0.3">
      <c r="A12" s="1"/>
      <c r="B12" s="2"/>
      <c r="C12" s="13" t="s">
        <v>15</v>
      </c>
      <c r="D12" s="20">
        <v>647</v>
      </c>
      <c r="E12" s="25">
        <f t="shared" si="0"/>
        <v>5.5973700147071544E-2</v>
      </c>
      <c r="F12" s="9"/>
      <c r="G12" s="9"/>
      <c r="H12" s="16" t="s">
        <v>160</v>
      </c>
      <c r="I12" s="27">
        <v>1058</v>
      </c>
      <c r="J12" s="28">
        <v>1159</v>
      </c>
      <c r="K12" s="28">
        <v>1123</v>
      </c>
      <c r="L12" s="28">
        <v>1192</v>
      </c>
      <c r="M12" s="28">
        <v>1326</v>
      </c>
      <c r="N12" s="28">
        <v>1365</v>
      </c>
      <c r="O12" s="28">
        <v>1202</v>
      </c>
      <c r="P12" s="28">
        <v>2288</v>
      </c>
      <c r="Q12" s="28">
        <v>2195</v>
      </c>
      <c r="R12" s="28">
        <v>2273</v>
      </c>
      <c r="S12" s="28">
        <v>2369</v>
      </c>
      <c r="T12" s="29">
        <v>2325</v>
      </c>
      <c r="U12" s="12"/>
      <c r="V12" s="1"/>
    </row>
    <row r="13" spans="1:22" ht="15.6" x14ac:dyDescent="0.3">
      <c r="A13" s="1"/>
      <c r="B13" s="2"/>
      <c r="C13" s="13" t="s">
        <v>16</v>
      </c>
      <c r="D13" s="20">
        <v>1328</v>
      </c>
      <c r="E13" s="25">
        <f>D13/$K$9</f>
        <v>0.11488883121377282</v>
      </c>
      <c r="F13" s="9"/>
      <c r="G13" s="9"/>
      <c r="H13" s="69" t="s">
        <v>66</v>
      </c>
      <c r="I13" s="70">
        <v>20</v>
      </c>
      <c r="J13" s="71">
        <v>9</v>
      </c>
      <c r="K13" s="71">
        <v>18</v>
      </c>
      <c r="L13" s="71">
        <v>12</v>
      </c>
      <c r="M13" s="71">
        <v>9</v>
      </c>
      <c r="N13" s="71">
        <v>10</v>
      </c>
      <c r="O13" s="71">
        <v>11</v>
      </c>
      <c r="P13" s="71">
        <v>38</v>
      </c>
      <c r="Q13" s="71">
        <v>8</v>
      </c>
      <c r="R13" s="71">
        <v>9</v>
      </c>
      <c r="S13" s="71">
        <v>8</v>
      </c>
      <c r="T13" s="73">
        <v>8</v>
      </c>
      <c r="U13" s="12"/>
      <c r="V13" s="1"/>
    </row>
    <row r="14" spans="1:22" ht="16.2" thickBot="1" x14ac:dyDescent="0.35">
      <c r="A14" s="1"/>
      <c r="B14" s="2"/>
      <c r="C14" s="13" t="s">
        <v>18</v>
      </c>
      <c r="D14" s="20">
        <v>30</v>
      </c>
      <c r="E14" s="25">
        <f>D14/$K$9</f>
        <v>2.5953802232026994E-3</v>
      </c>
      <c r="F14" s="9"/>
      <c r="G14" s="9"/>
      <c r="H14" s="30" t="s">
        <v>17</v>
      </c>
      <c r="I14" s="31">
        <v>4801</v>
      </c>
      <c r="J14" s="32">
        <v>5148</v>
      </c>
      <c r="K14" s="32">
        <v>6116</v>
      </c>
      <c r="L14" s="32">
        <v>7247</v>
      </c>
      <c r="M14" s="72">
        <v>8740</v>
      </c>
      <c r="N14" s="72">
        <v>8155</v>
      </c>
      <c r="O14" s="72">
        <v>9623</v>
      </c>
      <c r="P14" s="72">
        <v>15057</v>
      </c>
      <c r="Q14" s="72">
        <v>16845</v>
      </c>
      <c r="R14" s="72">
        <v>22741</v>
      </c>
      <c r="S14" s="72">
        <v>23361</v>
      </c>
      <c r="T14" s="52">
        <v>22677</v>
      </c>
      <c r="U14" s="12"/>
      <c r="V14" s="1"/>
    </row>
    <row r="15" spans="1:22" ht="16.2" thickBot="1" x14ac:dyDescent="0.35">
      <c r="A15" s="1"/>
      <c r="B15" s="2"/>
      <c r="C15" s="34" t="s">
        <v>2</v>
      </c>
      <c r="D15" s="35">
        <f>SUM(D7:D14)</f>
        <v>11559</v>
      </c>
      <c r="E15" s="36">
        <f>D15/$K$9</f>
        <v>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2"/>
      <c r="V15" s="1"/>
    </row>
    <row r="16" spans="1:22" ht="16.2" thickBot="1" x14ac:dyDescent="0.35">
      <c r="A16" s="1"/>
      <c r="B16" s="2"/>
      <c r="C16" s="9"/>
      <c r="D16" s="37"/>
      <c r="E16" s="9"/>
      <c r="F16" s="9"/>
      <c r="G16" s="9"/>
      <c r="H16" s="6" t="s">
        <v>19</v>
      </c>
      <c r="I16" s="10" t="s">
        <v>2</v>
      </c>
      <c r="J16" s="8" t="s">
        <v>3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12"/>
      <c r="V16" s="1"/>
    </row>
    <row r="17" spans="1:22" ht="16.2" thickBot="1" x14ac:dyDescent="0.35">
      <c r="A17" s="1"/>
      <c r="B17" s="2"/>
      <c r="C17" s="38" t="s">
        <v>20</v>
      </c>
      <c r="D17" s="39">
        <v>403</v>
      </c>
      <c r="E17" s="9"/>
      <c r="F17" s="9"/>
      <c r="G17" s="9"/>
      <c r="H17" s="16" t="s">
        <v>21</v>
      </c>
      <c r="I17" s="28">
        <v>10499</v>
      </c>
      <c r="J17" s="15">
        <f>I17/$K$9</f>
        <v>0.90829656544683801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12"/>
      <c r="V17" s="1"/>
    </row>
    <row r="18" spans="1:22" ht="16.2" thickBot="1" x14ac:dyDescent="0.35">
      <c r="A18" s="1"/>
      <c r="B18" s="2"/>
      <c r="C18" s="9"/>
      <c r="D18" s="9"/>
      <c r="E18" s="9"/>
      <c r="F18" s="9"/>
      <c r="G18" s="9"/>
      <c r="H18" s="30" t="s">
        <v>22</v>
      </c>
      <c r="I18" s="32">
        <v>1060</v>
      </c>
      <c r="J18" s="41">
        <f>I18/$K$9</f>
        <v>9.1703434553162044E-2</v>
      </c>
      <c r="K18" s="9"/>
      <c r="L18" s="40"/>
      <c r="M18" s="9"/>
      <c r="N18" s="9"/>
      <c r="O18" s="9"/>
      <c r="P18" s="9"/>
      <c r="Q18" s="9"/>
      <c r="R18" s="9"/>
      <c r="S18" s="9"/>
      <c r="T18" s="9"/>
      <c r="U18" s="12"/>
      <c r="V18" s="1"/>
    </row>
    <row r="19" spans="1:22" ht="16.2" thickBot="1" x14ac:dyDescent="0.35">
      <c r="A19" s="1"/>
      <c r="B19" s="2"/>
      <c r="C19" s="6" t="s">
        <v>23</v>
      </c>
      <c r="D19" s="8" t="s">
        <v>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2"/>
      <c r="V19" s="1"/>
    </row>
    <row r="20" spans="1:22" ht="16.2" thickBot="1" x14ac:dyDescent="0.35">
      <c r="A20" s="1"/>
      <c r="B20" s="2"/>
      <c r="C20" s="42" t="s">
        <v>24</v>
      </c>
      <c r="D20" s="43"/>
      <c r="E20" s="9"/>
      <c r="F20" s="9"/>
      <c r="G20" s="9"/>
      <c r="H20" s="6" t="s">
        <v>25</v>
      </c>
      <c r="I20" s="10" t="s">
        <v>2</v>
      </c>
      <c r="J20" s="8" t="s">
        <v>3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12"/>
      <c r="V20" s="1"/>
    </row>
    <row r="21" spans="1:22" ht="15.6" x14ac:dyDescent="0.3">
      <c r="A21" s="1"/>
      <c r="B21" s="2"/>
      <c r="C21" s="44" t="s">
        <v>26</v>
      </c>
      <c r="D21" s="45" t="s">
        <v>162</v>
      </c>
      <c r="E21" s="46"/>
      <c r="F21" s="9"/>
      <c r="G21" s="9"/>
      <c r="H21" s="16" t="s">
        <v>27</v>
      </c>
      <c r="I21" s="28">
        <v>7057</v>
      </c>
      <c r="J21" s="74">
        <f>I21/$K$9</f>
        <v>0.61051994117138164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12"/>
      <c r="V21" s="1"/>
    </row>
    <row r="22" spans="1:22" ht="16.2" thickBot="1" x14ac:dyDescent="0.35">
      <c r="A22" s="1"/>
      <c r="B22" s="2"/>
      <c r="C22" s="47" t="s">
        <v>76</v>
      </c>
      <c r="D22" s="48"/>
      <c r="E22" s="9"/>
      <c r="F22" s="9"/>
      <c r="G22" s="9"/>
      <c r="H22" s="30" t="s">
        <v>28</v>
      </c>
      <c r="I22" s="32">
        <v>4502</v>
      </c>
      <c r="J22" s="75">
        <f>I22/$K$9</f>
        <v>0.38948005882861841</v>
      </c>
      <c r="K22" s="9"/>
      <c r="L22" s="9"/>
      <c r="M22" s="9"/>
      <c r="N22" s="9"/>
      <c r="O22" s="9"/>
      <c r="P22" s="9"/>
      <c r="Q22" s="9"/>
      <c r="R22" s="9"/>
      <c r="S22" s="9"/>
      <c r="T22" s="9"/>
      <c r="U22" s="12"/>
      <c r="V22" s="1"/>
    </row>
    <row r="23" spans="1:22" ht="16.2" thickBot="1" x14ac:dyDescent="0.35">
      <c r="A23" s="1"/>
      <c r="B23" s="2"/>
      <c r="C23" s="44" t="s">
        <v>26</v>
      </c>
      <c r="D23" s="79">
        <v>718</v>
      </c>
      <c r="E23" s="9"/>
      <c r="F23" s="9"/>
      <c r="G23" s="9"/>
      <c r="H23" s="9"/>
      <c r="I23" s="50"/>
      <c r="J23" s="50"/>
      <c r="K23" s="9"/>
      <c r="L23" s="9"/>
      <c r="M23" s="9"/>
      <c r="N23" s="9"/>
      <c r="O23" s="9"/>
      <c r="P23" s="9"/>
      <c r="Q23" s="9"/>
      <c r="R23" s="9"/>
      <c r="S23" s="9"/>
      <c r="T23" s="9"/>
      <c r="U23" s="12"/>
      <c r="V23" s="1"/>
    </row>
    <row r="24" spans="1:22" ht="16.2" thickBot="1" x14ac:dyDescent="0.35">
      <c r="A24" s="1"/>
      <c r="B24" s="2"/>
      <c r="C24" s="51" t="s">
        <v>29</v>
      </c>
      <c r="D24" s="80">
        <v>20</v>
      </c>
      <c r="E24" s="9"/>
      <c r="F24" s="9"/>
      <c r="G24" s="9"/>
      <c r="H24" s="6" t="s">
        <v>30</v>
      </c>
      <c r="I24" s="10" t="s">
        <v>2</v>
      </c>
      <c r="J24" s="8" t="s">
        <v>3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12"/>
      <c r="V24" s="1"/>
    </row>
    <row r="25" spans="1:22" ht="15.6" x14ac:dyDescent="0.3">
      <c r="A25" s="1"/>
      <c r="B25" s="2"/>
      <c r="C25" s="33" t="s">
        <v>75</v>
      </c>
      <c r="D25" s="9"/>
      <c r="E25" s="9"/>
      <c r="F25" s="9"/>
      <c r="G25" s="9"/>
      <c r="H25" s="16" t="s">
        <v>47</v>
      </c>
      <c r="I25" s="56">
        <v>2</v>
      </c>
      <c r="J25" s="81">
        <f>I25/$K$9</f>
        <v>1.7302534821351327E-4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12"/>
      <c r="V25" s="1"/>
    </row>
    <row r="26" spans="1:22" ht="16.2" thickBot="1" x14ac:dyDescent="0.35">
      <c r="A26" s="1"/>
      <c r="B26" s="2"/>
      <c r="C26" s="33"/>
      <c r="D26" s="9"/>
      <c r="E26" s="9"/>
      <c r="F26" s="9"/>
      <c r="G26" s="9"/>
      <c r="H26" s="16" t="s">
        <v>31</v>
      </c>
      <c r="I26" s="56">
        <v>79</v>
      </c>
      <c r="J26" s="57">
        <f t="shared" ref="J26:J29" si="1">I26/$K$9</f>
        <v>6.8345012544337742E-3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12"/>
      <c r="V26" s="1"/>
    </row>
    <row r="27" spans="1:22" ht="16.2" thickBot="1" x14ac:dyDescent="0.35">
      <c r="A27" s="1"/>
      <c r="B27" s="2"/>
      <c r="C27" s="54" t="s">
        <v>32</v>
      </c>
      <c r="D27" s="55"/>
      <c r="E27" s="9"/>
      <c r="F27" s="9"/>
      <c r="G27" s="9"/>
      <c r="H27" s="16" t="s">
        <v>33</v>
      </c>
      <c r="I27" s="56">
        <v>8850</v>
      </c>
      <c r="J27" s="57">
        <f t="shared" si="1"/>
        <v>0.76563716584479624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12"/>
      <c r="V27" s="1"/>
    </row>
    <row r="28" spans="1:22" ht="15.6" x14ac:dyDescent="0.3">
      <c r="A28" s="1"/>
      <c r="B28" s="2"/>
      <c r="C28" s="16" t="s">
        <v>71</v>
      </c>
      <c r="D28" s="29">
        <v>395</v>
      </c>
      <c r="E28" s="9"/>
      <c r="F28" s="9"/>
      <c r="G28" s="9"/>
      <c r="H28" s="16" t="s">
        <v>34</v>
      </c>
      <c r="I28" s="56">
        <v>836</v>
      </c>
      <c r="J28" s="57">
        <f t="shared" si="1"/>
        <v>7.232459555324855E-2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12"/>
      <c r="V28" s="1"/>
    </row>
    <row r="29" spans="1:22" ht="15.6" x14ac:dyDescent="0.3">
      <c r="A29" s="1"/>
      <c r="B29" s="2"/>
      <c r="C29" s="16" t="s">
        <v>158</v>
      </c>
      <c r="D29" s="49">
        <v>60</v>
      </c>
      <c r="E29" s="9"/>
      <c r="F29" s="9"/>
      <c r="G29" s="9"/>
      <c r="H29" s="16" t="s">
        <v>35</v>
      </c>
      <c r="I29" s="56">
        <v>922</v>
      </c>
      <c r="J29" s="57">
        <f t="shared" si="1"/>
        <v>7.9764685526429624E-2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12"/>
      <c r="V29" s="1"/>
    </row>
    <row r="30" spans="1:22" ht="16.2" thickBot="1" x14ac:dyDescent="0.35">
      <c r="A30" s="1"/>
      <c r="B30" s="2"/>
      <c r="C30" s="16" t="s">
        <v>74</v>
      </c>
      <c r="D30" s="49">
        <v>48</v>
      </c>
      <c r="E30" s="9"/>
      <c r="F30" s="9"/>
      <c r="G30" s="9"/>
      <c r="H30" s="30" t="s">
        <v>36</v>
      </c>
      <c r="I30" s="58">
        <v>870</v>
      </c>
      <c r="J30" s="59">
        <f>I30/$K$9</f>
        <v>7.5266026472878278E-2</v>
      </c>
      <c r="K30" s="9"/>
      <c r="L30" s="37"/>
      <c r="M30" s="9"/>
      <c r="N30" s="9"/>
      <c r="O30" s="9"/>
      <c r="P30" s="9"/>
      <c r="Q30" s="9"/>
      <c r="R30" s="9"/>
      <c r="S30" s="9"/>
      <c r="T30" s="9"/>
      <c r="U30" s="12"/>
      <c r="V30" s="1"/>
    </row>
    <row r="31" spans="1:22" ht="15.6" x14ac:dyDescent="0.3">
      <c r="A31" s="1"/>
      <c r="B31" s="2"/>
      <c r="C31" s="16" t="s">
        <v>159</v>
      </c>
      <c r="D31" s="49">
        <v>41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2"/>
      <c r="V31" s="1"/>
    </row>
    <row r="32" spans="1:22" ht="15.6" x14ac:dyDescent="0.3">
      <c r="A32" s="1"/>
      <c r="B32" s="2"/>
      <c r="C32" s="16" t="s">
        <v>72</v>
      </c>
      <c r="D32" s="49">
        <v>36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2"/>
      <c r="V32" s="1"/>
    </row>
    <row r="33" spans="1:22" ht="16.2" thickBot="1" x14ac:dyDescent="0.35">
      <c r="A33" s="1"/>
      <c r="B33" s="2"/>
      <c r="C33" s="16" t="s">
        <v>165</v>
      </c>
      <c r="D33" s="49">
        <v>35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2"/>
      <c r="V33" s="1"/>
    </row>
    <row r="34" spans="1:22" ht="16.2" thickBot="1" x14ac:dyDescent="0.35">
      <c r="A34" s="1"/>
      <c r="B34" s="2"/>
      <c r="C34" s="30" t="s">
        <v>37</v>
      </c>
      <c r="D34" s="52">
        <f>1035-SUM(D28:D33)</f>
        <v>420</v>
      </c>
      <c r="E34" s="9"/>
      <c r="F34" s="9"/>
      <c r="G34" s="9"/>
      <c r="H34" s="6" t="s">
        <v>38</v>
      </c>
      <c r="I34" s="10" t="s">
        <v>2</v>
      </c>
      <c r="J34" s="8" t="s">
        <v>3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12"/>
      <c r="V34" s="1"/>
    </row>
    <row r="35" spans="1:22" ht="16.2" thickBot="1" x14ac:dyDescent="0.35">
      <c r="A35" s="1"/>
      <c r="B35" s="2"/>
      <c r="C35" s="9"/>
      <c r="D35" s="9"/>
      <c r="E35" s="9"/>
      <c r="F35" s="9"/>
      <c r="G35" s="9"/>
      <c r="H35" s="16" t="s">
        <v>47</v>
      </c>
      <c r="I35" s="28">
        <v>406</v>
      </c>
      <c r="J35" s="53">
        <f t="shared" ref="J35:J43" si="2">I35/$K$9</f>
        <v>3.5124145687343199E-2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12"/>
      <c r="V35" s="1"/>
    </row>
    <row r="36" spans="1:22" ht="16.2" thickBot="1" x14ac:dyDescent="0.35">
      <c r="A36" s="1"/>
      <c r="B36" s="2"/>
      <c r="C36" s="54" t="s">
        <v>39</v>
      </c>
      <c r="D36" s="55"/>
      <c r="E36" s="9"/>
      <c r="F36" s="9"/>
      <c r="G36" s="9"/>
      <c r="H36" s="16" t="s">
        <v>77</v>
      </c>
      <c r="I36" s="60">
        <v>8758</v>
      </c>
      <c r="J36" s="57">
        <f t="shared" si="2"/>
        <v>0.7576779998269747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12"/>
      <c r="V36" s="1"/>
    </row>
    <row r="37" spans="1:22" ht="15.6" x14ac:dyDescent="0.3">
      <c r="A37" s="1"/>
      <c r="B37" s="2"/>
      <c r="C37" s="16" t="s">
        <v>41</v>
      </c>
      <c r="D37" s="61">
        <v>6806</v>
      </c>
      <c r="E37" s="9"/>
      <c r="F37" s="9"/>
      <c r="G37" s="9"/>
      <c r="H37" s="16" t="s">
        <v>51</v>
      </c>
      <c r="I37" s="60">
        <v>25</v>
      </c>
      <c r="J37" s="57">
        <f t="shared" si="2"/>
        <v>2.1628168526689161E-3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12"/>
      <c r="V37" s="1"/>
    </row>
    <row r="38" spans="1:22" ht="15.6" x14ac:dyDescent="0.3">
      <c r="A38" s="1"/>
      <c r="B38" s="2"/>
      <c r="C38" s="16" t="s">
        <v>44</v>
      </c>
      <c r="D38" s="49">
        <v>959</v>
      </c>
      <c r="E38" s="9"/>
      <c r="F38" s="9"/>
      <c r="G38" s="9"/>
      <c r="H38" s="16" t="s">
        <v>49</v>
      </c>
      <c r="I38" s="60">
        <v>46</v>
      </c>
      <c r="J38" s="57">
        <f t="shared" si="2"/>
        <v>3.9795830089108053E-3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12"/>
      <c r="V38" s="1"/>
    </row>
    <row r="39" spans="1:22" ht="15.6" x14ac:dyDescent="0.3">
      <c r="A39" s="1"/>
      <c r="B39" s="2"/>
      <c r="C39" s="16" t="s">
        <v>43</v>
      </c>
      <c r="D39" s="49">
        <v>603</v>
      </c>
      <c r="E39" s="9"/>
      <c r="F39" s="9"/>
      <c r="G39" s="9"/>
      <c r="H39" s="16" t="s">
        <v>42</v>
      </c>
      <c r="I39" s="60">
        <v>628</v>
      </c>
      <c r="J39" s="57">
        <f t="shared" si="2"/>
        <v>5.4329959339043173E-2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12"/>
      <c r="V39" s="1"/>
    </row>
    <row r="40" spans="1:22" ht="15.6" x14ac:dyDescent="0.3">
      <c r="A40" s="1"/>
      <c r="B40" s="2"/>
      <c r="C40" s="16" t="s">
        <v>46</v>
      </c>
      <c r="D40" s="49">
        <v>550</v>
      </c>
      <c r="E40" s="9"/>
      <c r="F40" s="9"/>
      <c r="G40" s="9"/>
      <c r="H40" s="16" t="s">
        <v>45</v>
      </c>
      <c r="I40" s="60">
        <v>166</v>
      </c>
      <c r="J40" s="57">
        <f t="shared" si="2"/>
        <v>1.4361103901721602E-2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12"/>
      <c r="V40" s="1"/>
    </row>
    <row r="41" spans="1:22" ht="15.6" x14ac:dyDescent="0.3">
      <c r="A41" s="1"/>
      <c r="B41" s="2"/>
      <c r="C41" s="16" t="s">
        <v>164</v>
      </c>
      <c r="D41" s="49">
        <v>253</v>
      </c>
      <c r="E41" s="9"/>
      <c r="F41" s="9"/>
      <c r="G41" s="9"/>
      <c r="H41" s="16" t="s">
        <v>53</v>
      </c>
      <c r="I41" s="60">
        <v>6</v>
      </c>
      <c r="J41" s="57">
        <f t="shared" si="2"/>
        <v>5.1907604464053979E-4</v>
      </c>
      <c r="K41" s="9"/>
      <c r="L41" s="9"/>
      <c r="M41" s="9"/>
      <c r="N41" s="9"/>
      <c r="O41" s="9"/>
      <c r="P41" s="9"/>
      <c r="Q41" s="9"/>
      <c r="R41" s="9"/>
      <c r="S41" s="9"/>
      <c r="T41" s="9"/>
      <c r="U41" s="12"/>
      <c r="V41" s="1"/>
    </row>
    <row r="42" spans="1:22" ht="15.6" x14ac:dyDescent="0.3">
      <c r="A42" s="1"/>
      <c r="B42" s="2"/>
      <c r="C42" s="16" t="s">
        <v>48</v>
      </c>
      <c r="D42" s="49">
        <v>241</v>
      </c>
      <c r="E42" s="9"/>
      <c r="F42" s="9"/>
      <c r="G42" s="9"/>
      <c r="H42" s="16" t="s">
        <v>78</v>
      </c>
      <c r="I42" s="60">
        <v>394</v>
      </c>
      <c r="J42" s="57">
        <f t="shared" si="2"/>
        <v>3.4085993598062116E-2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12"/>
      <c r="V42" s="1"/>
    </row>
    <row r="43" spans="1:22" ht="16.2" thickBot="1" x14ac:dyDescent="0.35">
      <c r="A43" s="1"/>
      <c r="B43" s="2"/>
      <c r="C43" s="30" t="s">
        <v>52</v>
      </c>
      <c r="D43" s="52">
        <f>4753-SUM(D38:D42)</f>
        <v>2147</v>
      </c>
      <c r="E43" s="9"/>
      <c r="F43" s="9"/>
      <c r="G43" s="9"/>
      <c r="H43" s="30" t="s">
        <v>40</v>
      </c>
      <c r="I43" s="32">
        <v>1130</v>
      </c>
      <c r="J43" s="59">
        <f t="shared" si="2"/>
        <v>9.7759321740635008E-2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12"/>
      <c r="V43" s="1"/>
    </row>
    <row r="44" spans="1:22" ht="16.2" thickBot="1" x14ac:dyDescent="0.35">
      <c r="A44" s="1"/>
      <c r="B44" s="2"/>
      <c r="C44" s="33" t="s">
        <v>54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2"/>
      <c r="V44" s="1"/>
    </row>
    <row r="45" spans="1:22" ht="16.2" thickBot="1" x14ac:dyDescent="0.35">
      <c r="A45" s="1"/>
      <c r="B45" s="2"/>
      <c r="C45" s="9"/>
      <c r="D45" s="9"/>
      <c r="E45" s="9"/>
      <c r="F45" s="9"/>
      <c r="G45" s="9"/>
      <c r="H45" s="6" t="s">
        <v>55</v>
      </c>
      <c r="I45" s="7" t="s">
        <v>2</v>
      </c>
      <c r="J45" s="8" t="s">
        <v>3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12"/>
      <c r="V45" s="1"/>
    </row>
    <row r="46" spans="1:22" ht="16.2" thickBot="1" x14ac:dyDescent="0.35">
      <c r="A46" s="1"/>
      <c r="B46" s="2"/>
      <c r="C46" s="54" t="s">
        <v>56</v>
      </c>
      <c r="D46" s="55"/>
      <c r="E46" s="9"/>
      <c r="F46" s="9"/>
      <c r="G46" s="9"/>
      <c r="H46" s="16" t="s">
        <v>41</v>
      </c>
      <c r="I46" s="62">
        <v>6312</v>
      </c>
      <c r="J46" s="15">
        <f>I46/$K$9</f>
        <v>0.54606799896184788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12"/>
      <c r="V46" s="1"/>
    </row>
    <row r="47" spans="1:22" ht="16.2" thickBot="1" x14ac:dyDescent="0.35">
      <c r="A47" s="1"/>
      <c r="B47" s="2"/>
      <c r="C47" s="16" t="s">
        <v>58</v>
      </c>
      <c r="D47" s="29">
        <v>1662</v>
      </c>
      <c r="E47" s="9"/>
      <c r="F47" s="9"/>
      <c r="G47" s="9"/>
      <c r="H47" s="30" t="s">
        <v>70</v>
      </c>
      <c r="I47" s="63">
        <v>5247</v>
      </c>
      <c r="J47" s="41">
        <f>I47/$K$9</f>
        <v>0.45393200103815207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12"/>
      <c r="V47" s="1"/>
    </row>
    <row r="48" spans="1:22" ht="15.6" x14ac:dyDescent="0.3">
      <c r="A48" s="1"/>
      <c r="B48" s="2"/>
      <c r="C48" s="16" t="s">
        <v>57</v>
      </c>
      <c r="D48" s="49">
        <v>1660</v>
      </c>
      <c r="E48" s="9"/>
      <c r="F48" s="9"/>
      <c r="G48" s="9"/>
      <c r="H48" s="33" t="s">
        <v>59</v>
      </c>
      <c r="I48" s="50"/>
      <c r="J48" s="64"/>
      <c r="K48" s="9"/>
      <c r="L48" s="9"/>
      <c r="M48" s="9"/>
      <c r="N48" s="9"/>
      <c r="O48" s="9"/>
      <c r="P48" s="9"/>
      <c r="Q48" s="9"/>
      <c r="R48" s="9"/>
      <c r="S48" s="9"/>
      <c r="T48" s="9"/>
      <c r="U48" s="12"/>
      <c r="V48" s="1"/>
    </row>
    <row r="49" spans="1:22" ht="16.2" thickBot="1" x14ac:dyDescent="0.35">
      <c r="A49" s="1"/>
      <c r="B49" s="2"/>
      <c r="C49" s="16" t="s">
        <v>67</v>
      </c>
      <c r="D49" s="49">
        <v>1649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12"/>
      <c r="V49" s="1"/>
    </row>
    <row r="50" spans="1:22" ht="16.2" thickBot="1" x14ac:dyDescent="0.35">
      <c r="A50" s="1"/>
      <c r="B50" s="2"/>
      <c r="C50" s="16" t="s">
        <v>68</v>
      </c>
      <c r="D50" s="49">
        <v>378</v>
      </c>
      <c r="E50" s="9"/>
      <c r="F50" s="9"/>
      <c r="G50" s="9"/>
      <c r="H50" s="6" t="s">
        <v>161</v>
      </c>
      <c r="I50" s="7" t="s">
        <v>60</v>
      </c>
      <c r="J50" s="8" t="s">
        <v>61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12"/>
      <c r="V50" s="1"/>
    </row>
    <row r="51" spans="1:22" x14ac:dyDescent="0.3">
      <c r="A51" s="1"/>
      <c r="B51" s="2"/>
      <c r="C51" s="16" t="s">
        <v>69</v>
      </c>
      <c r="D51" s="49">
        <v>361</v>
      </c>
      <c r="E51" s="9"/>
      <c r="F51" s="9"/>
      <c r="G51" s="9"/>
      <c r="H51" s="16" t="s">
        <v>62</v>
      </c>
      <c r="I51" s="60">
        <v>1128</v>
      </c>
      <c r="J51" s="57">
        <f t="shared" ref="J51:J53" si="3">I51/$K$9</f>
        <v>9.7586296392421487E-2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4"/>
      <c r="V51" s="1"/>
    </row>
    <row r="52" spans="1:22" x14ac:dyDescent="0.3">
      <c r="A52" s="1"/>
      <c r="B52" s="2"/>
      <c r="C52" s="16" t="s">
        <v>73</v>
      </c>
      <c r="D52" s="49">
        <v>295</v>
      </c>
      <c r="E52" s="9"/>
      <c r="F52" s="9"/>
      <c r="G52" s="9"/>
      <c r="H52" s="16" t="s">
        <v>63</v>
      </c>
      <c r="I52" s="60">
        <v>6321</v>
      </c>
      <c r="J52" s="57">
        <f t="shared" si="3"/>
        <v>0.54684661302880877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4"/>
      <c r="V52" s="1"/>
    </row>
    <row r="53" spans="1:22" ht="15" thickBot="1" x14ac:dyDescent="0.35">
      <c r="A53" s="1"/>
      <c r="B53" s="2"/>
      <c r="C53" s="30" t="s">
        <v>64</v>
      </c>
      <c r="D53" s="65">
        <f>D37-SUM(D47:D52)</f>
        <v>801</v>
      </c>
      <c r="E53" s="9"/>
      <c r="F53" s="9"/>
      <c r="G53" s="9"/>
      <c r="H53" s="30" t="s">
        <v>65</v>
      </c>
      <c r="I53" s="32">
        <v>4110</v>
      </c>
      <c r="J53" s="59">
        <f t="shared" si="3"/>
        <v>0.35556709057876978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4"/>
      <c r="V53" s="1"/>
    </row>
    <row r="54" spans="1:22" x14ac:dyDescent="0.3">
      <c r="A54" s="1"/>
      <c r="B54" s="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4"/>
      <c r="V54" s="1"/>
    </row>
    <row r="55" spans="1:22" x14ac:dyDescent="0.3">
      <c r="A55" s="1"/>
      <c r="B55" s="2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4"/>
      <c r="V55" s="1"/>
    </row>
    <row r="56" spans="1:22" x14ac:dyDescent="0.3">
      <c r="A56" s="1"/>
      <c r="B56" s="2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4"/>
      <c r="V56" s="1"/>
    </row>
    <row r="57" spans="1:22" x14ac:dyDescent="0.3">
      <c r="A57" s="1"/>
      <c r="B57" s="2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4"/>
      <c r="V57" s="1"/>
    </row>
    <row r="58" spans="1:22" x14ac:dyDescent="0.3">
      <c r="A58" s="1"/>
      <c r="B58" s="2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4"/>
      <c r="V58" s="1"/>
    </row>
    <row r="59" spans="1:22" x14ac:dyDescent="0.3">
      <c r="A59" s="1"/>
      <c r="B59" s="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4"/>
      <c r="V59" s="1"/>
    </row>
    <row r="60" spans="1:22" x14ac:dyDescent="0.3">
      <c r="A60" s="1"/>
      <c r="B60" s="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4"/>
      <c r="V60" s="1"/>
    </row>
    <row r="61" spans="1:22" x14ac:dyDescent="0.3">
      <c r="A61" s="1"/>
      <c r="B61" s="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4"/>
      <c r="V61" s="1"/>
    </row>
    <row r="62" spans="1:22" x14ac:dyDescent="0.3">
      <c r="A62" s="1"/>
      <c r="B62" s="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4"/>
      <c r="V62" s="1"/>
    </row>
    <row r="63" spans="1:22" x14ac:dyDescent="0.3">
      <c r="A63" s="1"/>
      <c r="B63" s="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4"/>
      <c r="V63" s="1"/>
    </row>
    <row r="64" spans="1:22" x14ac:dyDescent="0.3">
      <c r="A64" s="1"/>
      <c r="B64" s="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4"/>
      <c r="V64" s="1"/>
    </row>
    <row r="65" spans="1:22" x14ac:dyDescent="0.3">
      <c r="A65" s="1"/>
      <c r="B65" s="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4"/>
      <c r="V65" s="1"/>
    </row>
    <row r="66" spans="1:22" x14ac:dyDescent="0.3">
      <c r="A66" s="1"/>
      <c r="B66" s="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4"/>
      <c r="V66" s="1"/>
    </row>
    <row r="67" spans="1:22" ht="15" thickBot="1" x14ac:dyDescent="0.35">
      <c r="A67" s="1"/>
      <c r="B67" s="68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7"/>
      <c r="V67" s="1"/>
    </row>
    <row r="68" spans="1:22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</sheetData>
  <sortState xmlns:xlrd2="http://schemas.microsoft.com/office/spreadsheetml/2017/richdata2" ref="C47:D52">
    <sortCondition descending="1" ref="D47:D52"/>
  </sortState>
  <mergeCells count="2">
    <mergeCell ref="B2:U2"/>
    <mergeCell ref="B3:U3"/>
  </mergeCells>
  <pageMargins left="0.7" right="0.7" top="0.75" bottom="0.75" header="0.3" footer="0.3"/>
  <pageSetup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566A-F712-466D-A64E-7513892A2DF0}">
  <sheetPr codeName="Sheet17"/>
  <dimension ref="A2:T90"/>
  <sheetViews>
    <sheetView topLeftCell="A10" workbookViewId="0">
      <selection activeCell="L6" sqref="L6:R89"/>
    </sheetView>
  </sheetViews>
  <sheetFormatPr defaultRowHeight="14.4" x14ac:dyDescent="0.3"/>
  <cols>
    <col min="1" max="1" width="28.5546875" customWidth="1"/>
    <col min="5" max="5" width="11" customWidth="1"/>
    <col min="11" max="11" width="8.77734375" customWidth="1"/>
  </cols>
  <sheetData>
    <row r="2" spans="1:20" x14ac:dyDescent="0.3">
      <c r="E2" s="78"/>
    </row>
    <row r="3" spans="1:20" x14ac:dyDescent="0.3">
      <c r="E3" s="78"/>
    </row>
    <row r="4" spans="1:20" x14ac:dyDescent="0.3">
      <c r="E4" s="78"/>
    </row>
    <row r="5" spans="1:20" x14ac:dyDescent="0.3">
      <c r="E5" s="78"/>
      <c r="K5" t="s">
        <v>157</v>
      </c>
      <c r="L5" t="s">
        <v>156</v>
      </c>
      <c r="M5" t="s">
        <v>155</v>
      </c>
      <c r="N5" t="s">
        <v>154</v>
      </c>
      <c r="O5" t="s">
        <v>153</v>
      </c>
      <c r="P5" t="s">
        <v>152</v>
      </c>
      <c r="Q5" t="s">
        <v>151</v>
      </c>
      <c r="R5" t="s">
        <v>150</v>
      </c>
      <c r="S5" t="s">
        <v>2</v>
      </c>
      <c r="T5" s="77"/>
    </row>
    <row r="6" spans="1:20" x14ac:dyDescent="0.3">
      <c r="E6" s="78"/>
      <c r="K6" t="s">
        <v>47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77"/>
    </row>
    <row r="7" spans="1:20" x14ac:dyDescent="0.3">
      <c r="K7" t="s">
        <v>149</v>
      </c>
      <c r="L7">
        <v>166</v>
      </c>
      <c r="M7">
        <v>0</v>
      </c>
      <c r="N7">
        <v>0</v>
      </c>
      <c r="O7">
        <v>111</v>
      </c>
      <c r="P7">
        <v>275</v>
      </c>
      <c r="Q7">
        <v>0</v>
      </c>
      <c r="R7">
        <v>0</v>
      </c>
      <c r="S7">
        <v>0</v>
      </c>
      <c r="T7" s="77"/>
    </row>
    <row r="8" spans="1:20" x14ac:dyDescent="0.3">
      <c r="K8" t="s">
        <v>148</v>
      </c>
      <c r="L8">
        <v>65</v>
      </c>
      <c r="M8">
        <v>0</v>
      </c>
      <c r="N8">
        <v>0</v>
      </c>
      <c r="O8">
        <v>20</v>
      </c>
      <c r="P8">
        <v>15</v>
      </c>
      <c r="Q8">
        <v>0</v>
      </c>
      <c r="R8">
        <v>0</v>
      </c>
      <c r="S8">
        <v>0</v>
      </c>
      <c r="T8" s="77"/>
    </row>
    <row r="9" spans="1:20" x14ac:dyDescent="0.3">
      <c r="K9" t="s">
        <v>147</v>
      </c>
      <c r="L9">
        <v>20</v>
      </c>
      <c r="M9">
        <v>0</v>
      </c>
      <c r="N9">
        <v>0</v>
      </c>
      <c r="O9">
        <v>0</v>
      </c>
      <c r="P9">
        <v>5</v>
      </c>
      <c r="Q9">
        <v>0</v>
      </c>
      <c r="R9">
        <v>0</v>
      </c>
      <c r="S9">
        <v>0</v>
      </c>
      <c r="T9" s="77"/>
    </row>
    <row r="10" spans="1:20" x14ac:dyDescent="0.3">
      <c r="A10" t="s">
        <v>157</v>
      </c>
      <c r="B10" t="s">
        <v>156</v>
      </c>
      <c r="C10" t="s">
        <v>155</v>
      </c>
      <c r="D10" t="s">
        <v>154</v>
      </c>
      <c r="E10" t="s">
        <v>153</v>
      </c>
      <c r="F10" t="s">
        <v>152</v>
      </c>
      <c r="G10" t="s">
        <v>151</v>
      </c>
      <c r="H10" t="s">
        <v>150</v>
      </c>
      <c r="I10" s="76" t="s">
        <v>2</v>
      </c>
      <c r="K10" t="s">
        <v>146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</row>
    <row r="11" spans="1:20" ht="14.55" customHeight="1" x14ac:dyDescent="0.3">
      <c r="A11" t="s">
        <v>47</v>
      </c>
      <c r="B11">
        <f t="shared" ref="B11:B33" si="0">L6</f>
        <v>0</v>
      </c>
      <c r="C11">
        <f t="shared" ref="C11:C33" si="1">M6</f>
        <v>0</v>
      </c>
      <c r="D11">
        <f t="shared" ref="D11:D33" si="2">N6</f>
        <v>0</v>
      </c>
      <c r="E11">
        <f t="shared" ref="E11:E33" si="3">O6</f>
        <v>0</v>
      </c>
      <c r="F11">
        <f t="shared" ref="F11:F33" si="4">P6</f>
        <v>0</v>
      </c>
      <c r="G11">
        <f t="shared" ref="G11:G33" si="5">Q6</f>
        <v>0</v>
      </c>
      <c r="H11">
        <f t="shared" ref="H11:H33" si="6">R6</f>
        <v>0</v>
      </c>
      <c r="I11">
        <f t="shared" ref="I11:I42" si="7">SUM(B11:G11)</f>
        <v>0</v>
      </c>
      <c r="K11" t="s">
        <v>145</v>
      </c>
      <c r="L11">
        <v>9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20" x14ac:dyDescent="0.3">
      <c r="A12" t="s">
        <v>149</v>
      </c>
      <c r="B12">
        <f t="shared" si="0"/>
        <v>166</v>
      </c>
      <c r="C12">
        <f t="shared" si="1"/>
        <v>0</v>
      </c>
      <c r="D12">
        <f t="shared" si="2"/>
        <v>0</v>
      </c>
      <c r="E12">
        <f t="shared" si="3"/>
        <v>111</v>
      </c>
      <c r="F12">
        <f t="shared" si="4"/>
        <v>275</v>
      </c>
      <c r="G12">
        <f t="shared" si="5"/>
        <v>0</v>
      </c>
      <c r="H12">
        <f t="shared" si="6"/>
        <v>0</v>
      </c>
      <c r="I12">
        <f t="shared" si="7"/>
        <v>552</v>
      </c>
      <c r="K12" t="s">
        <v>144</v>
      </c>
      <c r="L12">
        <v>3</v>
      </c>
      <c r="M12">
        <v>0</v>
      </c>
      <c r="N12">
        <v>0</v>
      </c>
      <c r="O12">
        <v>1</v>
      </c>
      <c r="P12">
        <v>0</v>
      </c>
      <c r="Q12">
        <v>1</v>
      </c>
      <c r="R12">
        <v>0</v>
      </c>
      <c r="S12">
        <v>0</v>
      </c>
    </row>
    <row r="13" spans="1:20" x14ac:dyDescent="0.3">
      <c r="A13" t="s">
        <v>148</v>
      </c>
      <c r="B13">
        <f t="shared" si="0"/>
        <v>65</v>
      </c>
      <c r="C13">
        <f t="shared" si="1"/>
        <v>0</v>
      </c>
      <c r="D13">
        <f t="shared" si="2"/>
        <v>0</v>
      </c>
      <c r="E13">
        <f t="shared" si="3"/>
        <v>20</v>
      </c>
      <c r="F13">
        <f t="shared" si="4"/>
        <v>15</v>
      </c>
      <c r="G13">
        <f t="shared" si="5"/>
        <v>0</v>
      </c>
      <c r="H13">
        <f t="shared" si="6"/>
        <v>0</v>
      </c>
      <c r="I13">
        <f t="shared" si="7"/>
        <v>100</v>
      </c>
      <c r="K13" t="s">
        <v>143</v>
      </c>
      <c r="L13">
        <v>146</v>
      </c>
      <c r="M13">
        <v>0</v>
      </c>
      <c r="N13">
        <v>0</v>
      </c>
      <c r="O13">
        <v>5</v>
      </c>
      <c r="P13">
        <v>2</v>
      </c>
      <c r="Q13">
        <v>1</v>
      </c>
      <c r="R13">
        <v>0</v>
      </c>
      <c r="S13">
        <v>0</v>
      </c>
    </row>
    <row r="14" spans="1:20" x14ac:dyDescent="0.3">
      <c r="A14" t="s">
        <v>147</v>
      </c>
      <c r="B14">
        <f t="shared" si="0"/>
        <v>20</v>
      </c>
      <c r="C14">
        <f t="shared" si="1"/>
        <v>0</v>
      </c>
      <c r="D14">
        <f t="shared" si="2"/>
        <v>0</v>
      </c>
      <c r="E14">
        <f t="shared" si="3"/>
        <v>0</v>
      </c>
      <c r="F14">
        <f t="shared" si="4"/>
        <v>5</v>
      </c>
      <c r="G14">
        <f t="shared" si="5"/>
        <v>0</v>
      </c>
      <c r="H14">
        <f t="shared" si="6"/>
        <v>0</v>
      </c>
      <c r="I14">
        <f t="shared" si="7"/>
        <v>25</v>
      </c>
      <c r="K14" t="s">
        <v>142</v>
      </c>
      <c r="L14">
        <v>10</v>
      </c>
      <c r="M14">
        <v>0</v>
      </c>
      <c r="N14">
        <v>0</v>
      </c>
      <c r="O14">
        <v>1</v>
      </c>
      <c r="P14">
        <v>1</v>
      </c>
      <c r="Q14">
        <v>0</v>
      </c>
      <c r="R14">
        <v>0</v>
      </c>
      <c r="S14">
        <v>0</v>
      </c>
    </row>
    <row r="15" spans="1:20" x14ac:dyDescent="0.3">
      <c r="A15" t="s">
        <v>146</v>
      </c>
      <c r="B15">
        <f t="shared" si="0"/>
        <v>0</v>
      </c>
      <c r="C15">
        <f t="shared" si="1"/>
        <v>0</v>
      </c>
      <c r="D15">
        <f t="shared" si="2"/>
        <v>0</v>
      </c>
      <c r="E15">
        <f t="shared" si="3"/>
        <v>0</v>
      </c>
      <c r="F15">
        <f t="shared" si="4"/>
        <v>0</v>
      </c>
      <c r="G15">
        <f t="shared" si="5"/>
        <v>0</v>
      </c>
      <c r="H15">
        <f t="shared" si="6"/>
        <v>0</v>
      </c>
      <c r="I15">
        <f t="shared" si="7"/>
        <v>0</v>
      </c>
      <c r="K15" t="s">
        <v>141</v>
      </c>
      <c r="L15">
        <v>166</v>
      </c>
      <c r="M15">
        <v>0</v>
      </c>
      <c r="N15">
        <v>0</v>
      </c>
      <c r="O15">
        <v>5</v>
      </c>
      <c r="P15">
        <v>3</v>
      </c>
      <c r="Q15">
        <v>0</v>
      </c>
      <c r="R15">
        <v>0</v>
      </c>
      <c r="S15">
        <v>0</v>
      </c>
    </row>
    <row r="16" spans="1:20" x14ac:dyDescent="0.3">
      <c r="A16" t="s">
        <v>145</v>
      </c>
      <c r="B16">
        <f t="shared" si="0"/>
        <v>9</v>
      </c>
      <c r="C16">
        <f t="shared" si="1"/>
        <v>0</v>
      </c>
      <c r="D16">
        <f t="shared" si="2"/>
        <v>0</v>
      </c>
      <c r="E16">
        <f t="shared" si="3"/>
        <v>0</v>
      </c>
      <c r="F16">
        <f t="shared" si="4"/>
        <v>0</v>
      </c>
      <c r="G16">
        <f t="shared" si="5"/>
        <v>0</v>
      </c>
      <c r="H16">
        <f t="shared" si="6"/>
        <v>0</v>
      </c>
      <c r="I16">
        <f t="shared" si="7"/>
        <v>9</v>
      </c>
      <c r="K16" t="s">
        <v>140</v>
      </c>
      <c r="L16">
        <v>88</v>
      </c>
      <c r="M16">
        <v>0</v>
      </c>
      <c r="N16">
        <v>0</v>
      </c>
      <c r="O16">
        <v>1</v>
      </c>
      <c r="P16">
        <v>5</v>
      </c>
      <c r="Q16">
        <v>0</v>
      </c>
      <c r="R16">
        <v>0</v>
      </c>
      <c r="S16">
        <v>0</v>
      </c>
    </row>
    <row r="17" spans="1:19" x14ac:dyDescent="0.3">
      <c r="A17" t="s">
        <v>144</v>
      </c>
      <c r="B17">
        <f t="shared" si="0"/>
        <v>3</v>
      </c>
      <c r="C17">
        <f t="shared" si="1"/>
        <v>0</v>
      </c>
      <c r="D17">
        <f t="shared" si="2"/>
        <v>0</v>
      </c>
      <c r="E17">
        <f t="shared" si="3"/>
        <v>1</v>
      </c>
      <c r="F17">
        <f t="shared" si="4"/>
        <v>0</v>
      </c>
      <c r="G17">
        <f t="shared" si="5"/>
        <v>1</v>
      </c>
      <c r="H17">
        <f t="shared" si="6"/>
        <v>0</v>
      </c>
      <c r="I17">
        <f t="shared" si="7"/>
        <v>5</v>
      </c>
      <c r="K17" t="s">
        <v>48</v>
      </c>
      <c r="L17">
        <v>223</v>
      </c>
      <c r="M17">
        <v>0</v>
      </c>
      <c r="N17">
        <v>0</v>
      </c>
      <c r="O17">
        <v>8</v>
      </c>
      <c r="P17">
        <v>13</v>
      </c>
      <c r="Q17">
        <v>0</v>
      </c>
      <c r="R17">
        <v>2</v>
      </c>
      <c r="S17">
        <v>2</v>
      </c>
    </row>
    <row r="18" spans="1:19" x14ac:dyDescent="0.3">
      <c r="A18" t="s">
        <v>143</v>
      </c>
      <c r="B18">
        <f t="shared" si="0"/>
        <v>146</v>
      </c>
      <c r="C18">
        <f t="shared" si="1"/>
        <v>0</v>
      </c>
      <c r="D18">
        <f t="shared" si="2"/>
        <v>0</v>
      </c>
      <c r="E18">
        <f t="shared" si="3"/>
        <v>5</v>
      </c>
      <c r="F18">
        <f t="shared" si="4"/>
        <v>2</v>
      </c>
      <c r="G18">
        <f t="shared" si="5"/>
        <v>1</v>
      </c>
      <c r="H18">
        <f t="shared" si="6"/>
        <v>0</v>
      </c>
      <c r="I18">
        <f t="shared" si="7"/>
        <v>154</v>
      </c>
      <c r="K18" t="s">
        <v>139</v>
      </c>
      <c r="L18">
        <v>54</v>
      </c>
      <c r="M18">
        <v>0</v>
      </c>
      <c r="N18">
        <v>0</v>
      </c>
      <c r="O18">
        <v>5</v>
      </c>
      <c r="P18">
        <v>4</v>
      </c>
      <c r="Q18">
        <v>2</v>
      </c>
      <c r="R18">
        <v>0</v>
      </c>
      <c r="S18">
        <v>0</v>
      </c>
    </row>
    <row r="19" spans="1:19" x14ac:dyDescent="0.3">
      <c r="A19" t="s">
        <v>142</v>
      </c>
      <c r="B19">
        <f t="shared" si="0"/>
        <v>10</v>
      </c>
      <c r="C19">
        <f t="shared" si="1"/>
        <v>0</v>
      </c>
      <c r="D19">
        <f t="shared" si="2"/>
        <v>0</v>
      </c>
      <c r="E19">
        <f t="shared" si="3"/>
        <v>1</v>
      </c>
      <c r="F19">
        <f t="shared" si="4"/>
        <v>1</v>
      </c>
      <c r="G19">
        <f t="shared" si="5"/>
        <v>0</v>
      </c>
      <c r="H19">
        <f t="shared" si="6"/>
        <v>0</v>
      </c>
      <c r="I19">
        <f t="shared" si="7"/>
        <v>12</v>
      </c>
      <c r="K19" t="s">
        <v>138</v>
      </c>
      <c r="L19">
        <v>75</v>
      </c>
      <c r="M19">
        <v>0</v>
      </c>
      <c r="N19">
        <v>0</v>
      </c>
      <c r="O19">
        <v>6</v>
      </c>
      <c r="P19">
        <v>11</v>
      </c>
      <c r="Q19">
        <v>1</v>
      </c>
      <c r="R19">
        <v>0</v>
      </c>
      <c r="S19">
        <v>0</v>
      </c>
    </row>
    <row r="20" spans="1:19" x14ac:dyDescent="0.3">
      <c r="A20" t="s">
        <v>141</v>
      </c>
      <c r="B20">
        <f t="shared" si="0"/>
        <v>166</v>
      </c>
      <c r="C20">
        <f t="shared" si="1"/>
        <v>0</v>
      </c>
      <c r="D20">
        <f t="shared" si="2"/>
        <v>0</v>
      </c>
      <c r="E20">
        <f t="shared" si="3"/>
        <v>5</v>
      </c>
      <c r="F20">
        <f t="shared" si="4"/>
        <v>3</v>
      </c>
      <c r="G20">
        <f t="shared" si="5"/>
        <v>0</v>
      </c>
      <c r="H20">
        <f t="shared" si="6"/>
        <v>0</v>
      </c>
      <c r="I20">
        <f t="shared" si="7"/>
        <v>174</v>
      </c>
      <c r="K20" t="s">
        <v>137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  <row r="21" spans="1:19" x14ac:dyDescent="0.3">
      <c r="A21" t="s">
        <v>140</v>
      </c>
      <c r="B21">
        <f t="shared" si="0"/>
        <v>88</v>
      </c>
      <c r="C21">
        <f t="shared" si="1"/>
        <v>0</v>
      </c>
      <c r="D21">
        <f t="shared" si="2"/>
        <v>0</v>
      </c>
      <c r="E21">
        <f t="shared" si="3"/>
        <v>1</v>
      </c>
      <c r="F21">
        <f t="shared" si="4"/>
        <v>5</v>
      </c>
      <c r="G21">
        <f t="shared" si="5"/>
        <v>0</v>
      </c>
      <c r="H21">
        <f t="shared" si="6"/>
        <v>0</v>
      </c>
      <c r="I21">
        <f t="shared" si="7"/>
        <v>94</v>
      </c>
      <c r="K21" t="s">
        <v>136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1:19" x14ac:dyDescent="0.3">
      <c r="A22" t="s">
        <v>48</v>
      </c>
      <c r="B22">
        <f t="shared" si="0"/>
        <v>223</v>
      </c>
      <c r="C22">
        <f t="shared" si="1"/>
        <v>0</v>
      </c>
      <c r="D22">
        <f t="shared" si="2"/>
        <v>0</v>
      </c>
      <c r="E22">
        <f t="shared" si="3"/>
        <v>8</v>
      </c>
      <c r="F22">
        <f t="shared" si="4"/>
        <v>13</v>
      </c>
      <c r="G22">
        <f t="shared" si="5"/>
        <v>0</v>
      </c>
      <c r="H22">
        <f t="shared" si="6"/>
        <v>2</v>
      </c>
      <c r="I22">
        <f t="shared" si="7"/>
        <v>244</v>
      </c>
      <c r="K22" t="s">
        <v>135</v>
      </c>
      <c r="L22">
        <v>132</v>
      </c>
      <c r="M22">
        <v>0</v>
      </c>
      <c r="N22">
        <v>0</v>
      </c>
      <c r="O22">
        <v>0</v>
      </c>
      <c r="P22">
        <v>2</v>
      </c>
      <c r="Q22">
        <v>0</v>
      </c>
      <c r="R22">
        <v>0</v>
      </c>
      <c r="S22">
        <v>0</v>
      </c>
    </row>
    <row r="23" spans="1:19" x14ac:dyDescent="0.3">
      <c r="A23" t="s">
        <v>139</v>
      </c>
      <c r="B23">
        <f t="shared" si="0"/>
        <v>54</v>
      </c>
      <c r="C23">
        <f t="shared" si="1"/>
        <v>0</v>
      </c>
      <c r="D23">
        <f t="shared" si="2"/>
        <v>0</v>
      </c>
      <c r="E23">
        <f t="shared" si="3"/>
        <v>5</v>
      </c>
      <c r="F23">
        <f t="shared" si="4"/>
        <v>4</v>
      </c>
      <c r="G23">
        <f t="shared" si="5"/>
        <v>2</v>
      </c>
      <c r="H23">
        <f t="shared" si="6"/>
        <v>0</v>
      </c>
      <c r="I23">
        <f t="shared" si="7"/>
        <v>65</v>
      </c>
      <c r="K23" t="s">
        <v>134</v>
      </c>
      <c r="L23">
        <v>18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</row>
    <row r="24" spans="1:19" x14ac:dyDescent="0.3">
      <c r="A24" t="s">
        <v>138</v>
      </c>
      <c r="B24">
        <f t="shared" si="0"/>
        <v>75</v>
      </c>
      <c r="C24">
        <f t="shared" si="1"/>
        <v>0</v>
      </c>
      <c r="D24">
        <f t="shared" si="2"/>
        <v>0</v>
      </c>
      <c r="E24">
        <f t="shared" si="3"/>
        <v>6</v>
      </c>
      <c r="F24">
        <f t="shared" si="4"/>
        <v>11</v>
      </c>
      <c r="G24">
        <f t="shared" si="5"/>
        <v>1</v>
      </c>
      <c r="H24">
        <f t="shared" si="6"/>
        <v>0</v>
      </c>
      <c r="I24">
        <f t="shared" si="7"/>
        <v>93</v>
      </c>
      <c r="K24" t="s">
        <v>133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3">
      <c r="A25" t="s">
        <v>137</v>
      </c>
      <c r="B25">
        <f t="shared" si="0"/>
        <v>0</v>
      </c>
      <c r="C25">
        <f t="shared" si="1"/>
        <v>0</v>
      </c>
      <c r="D25">
        <f t="shared" si="2"/>
        <v>0</v>
      </c>
      <c r="E25">
        <f t="shared" si="3"/>
        <v>0</v>
      </c>
      <c r="F25">
        <f t="shared" si="4"/>
        <v>0</v>
      </c>
      <c r="G25">
        <f t="shared" si="5"/>
        <v>0</v>
      </c>
      <c r="H25">
        <f t="shared" si="6"/>
        <v>0</v>
      </c>
      <c r="I25">
        <f t="shared" si="7"/>
        <v>0</v>
      </c>
      <c r="K25" t="s">
        <v>132</v>
      </c>
      <c r="L25">
        <v>3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</row>
    <row r="26" spans="1:19" x14ac:dyDescent="0.3">
      <c r="A26" t="s">
        <v>136</v>
      </c>
      <c r="B26">
        <f t="shared" si="0"/>
        <v>1</v>
      </c>
      <c r="C26">
        <f t="shared" si="1"/>
        <v>0</v>
      </c>
      <c r="D26">
        <f t="shared" si="2"/>
        <v>0</v>
      </c>
      <c r="E26">
        <f t="shared" si="3"/>
        <v>0</v>
      </c>
      <c r="F26">
        <f t="shared" si="4"/>
        <v>0</v>
      </c>
      <c r="G26">
        <f t="shared" si="5"/>
        <v>0</v>
      </c>
      <c r="H26">
        <f t="shared" si="6"/>
        <v>0</v>
      </c>
      <c r="I26">
        <f t="shared" si="7"/>
        <v>1</v>
      </c>
      <c r="K26" t="s">
        <v>131</v>
      </c>
      <c r="L26">
        <v>6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</row>
    <row r="27" spans="1:19" x14ac:dyDescent="0.3">
      <c r="A27" t="s">
        <v>135</v>
      </c>
      <c r="B27">
        <f t="shared" si="0"/>
        <v>132</v>
      </c>
      <c r="C27">
        <f t="shared" si="1"/>
        <v>0</v>
      </c>
      <c r="D27">
        <f t="shared" si="2"/>
        <v>0</v>
      </c>
      <c r="E27">
        <f t="shared" si="3"/>
        <v>0</v>
      </c>
      <c r="F27">
        <f t="shared" si="4"/>
        <v>2</v>
      </c>
      <c r="G27">
        <f t="shared" si="5"/>
        <v>0</v>
      </c>
      <c r="H27">
        <f t="shared" si="6"/>
        <v>0</v>
      </c>
      <c r="I27">
        <f t="shared" si="7"/>
        <v>134</v>
      </c>
      <c r="K27" t="s">
        <v>130</v>
      </c>
      <c r="L27">
        <v>7</v>
      </c>
      <c r="M27">
        <v>0</v>
      </c>
      <c r="N27">
        <v>0</v>
      </c>
      <c r="O27">
        <v>0</v>
      </c>
      <c r="P27">
        <v>2</v>
      </c>
      <c r="Q27">
        <v>1</v>
      </c>
      <c r="R27">
        <v>0</v>
      </c>
      <c r="S27">
        <v>0</v>
      </c>
    </row>
    <row r="28" spans="1:19" x14ac:dyDescent="0.3">
      <c r="A28" t="s">
        <v>134</v>
      </c>
      <c r="B28">
        <f t="shared" si="0"/>
        <v>18</v>
      </c>
      <c r="C28">
        <f t="shared" si="1"/>
        <v>0</v>
      </c>
      <c r="D28">
        <f t="shared" si="2"/>
        <v>0</v>
      </c>
      <c r="E28">
        <f t="shared" si="3"/>
        <v>0</v>
      </c>
      <c r="F28">
        <f t="shared" si="4"/>
        <v>0</v>
      </c>
      <c r="G28">
        <f t="shared" si="5"/>
        <v>0</v>
      </c>
      <c r="H28">
        <f t="shared" si="6"/>
        <v>0</v>
      </c>
      <c r="I28">
        <f t="shared" si="7"/>
        <v>18</v>
      </c>
      <c r="K28" t="s">
        <v>129</v>
      </c>
      <c r="L28">
        <v>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</row>
    <row r="29" spans="1:19" x14ac:dyDescent="0.3">
      <c r="A29" t="s">
        <v>133</v>
      </c>
      <c r="B29">
        <f t="shared" si="0"/>
        <v>1</v>
      </c>
      <c r="C29">
        <f t="shared" si="1"/>
        <v>0</v>
      </c>
      <c r="D29">
        <f t="shared" si="2"/>
        <v>0</v>
      </c>
      <c r="E29">
        <f t="shared" si="3"/>
        <v>0</v>
      </c>
      <c r="F29">
        <f t="shared" si="4"/>
        <v>0</v>
      </c>
      <c r="G29">
        <f t="shared" si="5"/>
        <v>0</v>
      </c>
      <c r="H29">
        <f t="shared" si="6"/>
        <v>0</v>
      </c>
      <c r="I29">
        <f t="shared" si="7"/>
        <v>1</v>
      </c>
      <c r="K29" t="s">
        <v>128</v>
      </c>
      <c r="L29">
        <v>81</v>
      </c>
      <c r="M29">
        <v>0</v>
      </c>
      <c r="N29">
        <v>0</v>
      </c>
      <c r="O29">
        <v>1</v>
      </c>
      <c r="P29">
        <v>2</v>
      </c>
      <c r="Q29">
        <v>1</v>
      </c>
      <c r="R29">
        <v>0</v>
      </c>
      <c r="S29">
        <v>0</v>
      </c>
    </row>
    <row r="30" spans="1:19" x14ac:dyDescent="0.3">
      <c r="A30" t="s">
        <v>132</v>
      </c>
      <c r="B30">
        <f t="shared" si="0"/>
        <v>3</v>
      </c>
      <c r="C30">
        <f t="shared" si="1"/>
        <v>0</v>
      </c>
      <c r="D30">
        <f t="shared" si="2"/>
        <v>0</v>
      </c>
      <c r="E30">
        <f t="shared" si="3"/>
        <v>0</v>
      </c>
      <c r="F30">
        <f t="shared" si="4"/>
        <v>0</v>
      </c>
      <c r="G30">
        <f t="shared" si="5"/>
        <v>0</v>
      </c>
      <c r="H30">
        <f t="shared" si="6"/>
        <v>0</v>
      </c>
      <c r="I30">
        <f t="shared" si="7"/>
        <v>3</v>
      </c>
      <c r="K30" t="s">
        <v>127</v>
      </c>
      <c r="L30">
        <v>56</v>
      </c>
      <c r="M30">
        <v>0</v>
      </c>
      <c r="N30">
        <v>0</v>
      </c>
      <c r="O30">
        <v>3</v>
      </c>
      <c r="P30">
        <v>2</v>
      </c>
      <c r="Q30">
        <v>0</v>
      </c>
      <c r="R30">
        <v>0</v>
      </c>
      <c r="S30">
        <v>0</v>
      </c>
    </row>
    <row r="31" spans="1:19" x14ac:dyDescent="0.3">
      <c r="A31" t="s">
        <v>131</v>
      </c>
      <c r="B31">
        <f t="shared" si="0"/>
        <v>6</v>
      </c>
      <c r="C31">
        <f t="shared" si="1"/>
        <v>0</v>
      </c>
      <c r="D31">
        <f t="shared" si="2"/>
        <v>0</v>
      </c>
      <c r="E31">
        <f t="shared" si="3"/>
        <v>0</v>
      </c>
      <c r="F31">
        <f t="shared" si="4"/>
        <v>0</v>
      </c>
      <c r="G31">
        <f t="shared" si="5"/>
        <v>0</v>
      </c>
      <c r="H31">
        <f t="shared" si="6"/>
        <v>0</v>
      </c>
      <c r="I31">
        <f t="shared" si="7"/>
        <v>6</v>
      </c>
      <c r="K31" t="s">
        <v>126</v>
      </c>
      <c r="L31">
        <v>18</v>
      </c>
      <c r="M31">
        <v>0</v>
      </c>
      <c r="N31">
        <v>0</v>
      </c>
      <c r="O31">
        <v>0</v>
      </c>
      <c r="P31">
        <v>2</v>
      </c>
      <c r="Q31">
        <v>0</v>
      </c>
      <c r="R31">
        <v>0</v>
      </c>
      <c r="S31">
        <v>0</v>
      </c>
    </row>
    <row r="32" spans="1:19" x14ac:dyDescent="0.3">
      <c r="A32" t="s">
        <v>130</v>
      </c>
      <c r="B32">
        <f t="shared" si="0"/>
        <v>7</v>
      </c>
      <c r="C32">
        <f t="shared" si="1"/>
        <v>0</v>
      </c>
      <c r="D32">
        <f t="shared" si="2"/>
        <v>0</v>
      </c>
      <c r="E32">
        <f t="shared" si="3"/>
        <v>0</v>
      </c>
      <c r="F32">
        <f t="shared" si="4"/>
        <v>2</v>
      </c>
      <c r="G32">
        <f t="shared" si="5"/>
        <v>1</v>
      </c>
      <c r="H32">
        <f t="shared" si="6"/>
        <v>0</v>
      </c>
      <c r="I32">
        <f t="shared" si="7"/>
        <v>10</v>
      </c>
      <c r="K32" t="s">
        <v>125</v>
      </c>
      <c r="L32">
        <v>3</v>
      </c>
      <c r="M32">
        <v>0</v>
      </c>
      <c r="N32">
        <v>0</v>
      </c>
      <c r="O32">
        <v>0</v>
      </c>
      <c r="P32">
        <v>1</v>
      </c>
      <c r="Q32">
        <v>0</v>
      </c>
      <c r="R32">
        <v>0</v>
      </c>
      <c r="S32">
        <v>0</v>
      </c>
    </row>
    <row r="33" spans="1:19" x14ac:dyDescent="0.3">
      <c r="A33" t="s">
        <v>129</v>
      </c>
      <c r="B33">
        <f t="shared" si="0"/>
        <v>3</v>
      </c>
      <c r="C33">
        <f t="shared" si="1"/>
        <v>0</v>
      </c>
      <c r="D33">
        <f t="shared" si="2"/>
        <v>0</v>
      </c>
      <c r="E33">
        <f t="shared" si="3"/>
        <v>0</v>
      </c>
      <c r="F33">
        <f t="shared" si="4"/>
        <v>0</v>
      </c>
      <c r="G33">
        <f t="shared" si="5"/>
        <v>0</v>
      </c>
      <c r="H33">
        <f t="shared" si="6"/>
        <v>0</v>
      </c>
      <c r="I33">
        <f t="shared" si="7"/>
        <v>3</v>
      </c>
      <c r="K33" t="s">
        <v>124</v>
      </c>
      <c r="L33">
        <v>18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</row>
    <row r="34" spans="1:19" x14ac:dyDescent="0.3">
      <c r="A34" t="s">
        <v>41</v>
      </c>
      <c r="B34">
        <f t="shared" ref="B34:H34" si="8">SUM(L65:L89)</f>
        <v>5180</v>
      </c>
      <c r="C34">
        <f t="shared" si="8"/>
        <v>5</v>
      </c>
      <c r="D34">
        <f t="shared" si="8"/>
        <v>1</v>
      </c>
      <c r="E34">
        <f t="shared" si="8"/>
        <v>574</v>
      </c>
      <c r="F34">
        <f t="shared" si="8"/>
        <v>473</v>
      </c>
      <c r="G34">
        <f t="shared" si="8"/>
        <v>19</v>
      </c>
      <c r="H34">
        <f t="shared" si="8"/>
        <v>20</v>
      </c>
      <c r="I34">
        <f t="shared" si="7"/>
        <v>6252</v>
      </c>
      <c r="K34" t="s">
        <v>123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</row>
    <row r="35" spans="1:19" x14ac:dyDescent="0.3">
      <c r="A35" t="s">
        <v>128</v>
      </c>
      <c r="B35">
        <f t="shared" ref="B35:B70" si="9">L29</f>
        <v>81</v>
      </c>
      <c r="C35">
        <f t="shared" ref="C35:C70" si="10">M29</f>
        <v>0</v>
      </c>
      <c r="D35">
        <f t="shared" ref="D35:D70" si="11">N29</f>
        <v>0</v>
      </c>
      <c r="E35">
        <f t="shared" ref="E35:E70" si="12">O29</f>
        <v>1</v>
      </c>
      <c r="F35">
        <f t="shared" ref="F35:F70" si="13">P29</f>
        <v>2</v>
      </c>
      <c r="G35">
        <f t="shared" ref="G35:G70" si="14">Q29</f>
        <v>1</v>
      </c>
      <c r="H35">
        <f t="shared" ref="H35:H70" si="15">R29</f>
        <v>0</v>
      </c>
      <c r="I35">
        <f t="shared" si="7"/>
        <v>85</v>
      </c>
      <c r="K35" t="s">
        <v>122</v>
      </c>
      <c r="L35">
        <v>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</row>
    <row r="36" spans="1:19" x14ac:dyDescent="0.3">
      <c r="A36" t="s">
        <v>127</v>
      </c>
      <c r="B36">
        <f t="shared" si="9"/>
        <v>56</v>
      </c>
      <c r="C36">
        <f t="shared" si="10"/>
        <v>0</v>
      </c>
      <c r="D36">
        <f t="shared" si="11"/>
        <v>0</v>
      </c>
      <c r="E36">
        <f t="shared" si="12"/>
        <v>3</v>
      </c>
      <c r="F36">
        <f t="shared" si="13"/>
        <v>2</v>
      </c>
      <c r="G36">
        <f t="shared" si="14"/>
        <v>0</v>
      </c>
      <c r="H36">
        <f t="shared" si="15"/>
        <v>0</v>
      </c>
      <c r="I36">
        <f t="shared" si="7"/>
        <v>61</v>
      </c>
      <c r="K36" t="s">
        <v>121</v>
      </c>
      <c r="L36">
        <v>11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</row>
    <row r="37" spans="1:19" x14ac:dyDescent="0.3">
      <c r="A37" t="s">
        <v>126</v>
      </c>
      <c r="B37">
        <f t="shared" si="9"/>
        <v>18</v>
      </c>
      <c r="C37">
        <f t="shared" si="10"/>
        <v>0</v>
      </c>
      <c r="D37">
        <f t="shared" si="11"/>
        <v>0</v>
      </c>
      <c r="E37">
        <f t="shared" si="12"/>
        <v>0</v>
      </c>
      <c r="F37">
        <f t="shared" si="13"/>
        <v>2</v>
      </c>
      <c r="G37">
        <f t="shared" si="14"/>
        <v>0</v>
      </c>
      <c r="H37">
        <f t="shared" si="15"/>
        <v>0</v>
      </c>
      <c r="I37">
        <f t="shared" si="7"/>
        <v>20</v>
      </c>
      <c r="K37" t="s">
        <v>120</v>
      </c>
      <c r="L37">
        <v>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</row>
    <row r="38" spans="1:19" x14ac:dyDescent="0.3">
      <c r="A38" t="s">
        <v>125</v>
      </c>
      <c r="B38">
        <f t="shared" si="9"/>
        <v>3</v>
      </c>
      <c r="C38">
        <f t="shared" si="10"/>
        <v>0</v>
      </c>
      <c r="D38">
        <f t="shared" si="11"/>
        <v>0</v>
      </c>
      <c r="E38">
        <f t="shared" si="12"/>
        <v>0</v>
      </c>
      <c r="F38">
        <f t="shared" si="13"/>
        <v>1</v>
      </c>
      <c r="G38">
        <f t="shared" si="14"/>
        <v>0</v>
      </c>
      <c r="H38">
        <f t="shared" si="15"/>
        <v>0</v>
      </c>
      <c r="I38">
        <f t="shared" si="7"/>
        <v>4</v>
      </c>
      <c r="K38" t="s">
        <v>43</v>
      </c>
      <c r="L38">
        <v>566</v>
      </c>
      <c r="M38">
        <v>0</v>
      </c>
      <c r="N38">
        <v>0</v>
      </c>
      <c r="O38">
        <v>8</v>
      </c>
      <c r="P38">
        <v>5</v>
      </c>
      <c r="Q38">
        <v>1</v>
      </c>
      <c r="R38">
        <v>0</v>
      </c>
      <c r="S38">
        <v>0</v>
      </c>
    </row>
    <row r="39" spans="1:19" x14ac:dyDescent="0.3">
      <c r="A39" t="s">
        <v>124</v>
      </c>
      <c r="B39">
        <f t="shared" si="9"/>
        <v>18</v>
      </c>
      <c r="C39">
        <f t="shared" si="10"/>
        <v>0</v>
      </c>
      <c r="D39">
        <f t="shared" si="11"/>
        <v>0</v>
      </c>
      <c r="E39">
        <f t="shared" si="12"/>
        <v>1</v>
      </c>
      <c r="F39">
        <f t="shared" si="13"/>
        <v>0</v>
      </c>
      <c r="G39">
        <f t="shared" si="14"/>
        <v>0</v>
      </c>
      <c r="H39">
        <f t="shared" si="15"/>
        <v>0</v>
      </c>
      <c r="I39">
        <f t="shared" si="7"/>
        <v>19</v>
      </c>
      <c r="K39" t="s">
        <v>119</v>
      </c>
      <c r="L39">
        <v>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1:19" x14ac:dyDescent="0.3">
      <c r="A40" t="s">
        <v>123</v>
      </c>
      <c r="B40">
        <f t="shared" si="9"/>
        <v>0</v>
      </c>
      <c r="C40">
        <f t="shared" si="10"/>
        <v>0</v>
      </c>
      <c r="D40">
        <f t="shared" si="11"/>
        <v>0</v>
      </c>
      <c r="E40">
        <f t="shared" si="12"/>
        <v>0</v>
      </c>
      <c r="F40">
        <f t="shared" si="13"/>
        <v>0</v>
      </c>
      <c r="G40">
        <f t="shared" si="14"/>
        <v>0</v>
      </c>
      <c r="H40">
        <f t="shared" si="15"/>
        <v>0</v>
      </c>
      <c r="I40">
        <f t="shared" si="7"/>
        <v>0</v>
      </c>
      <c r="K40" t="s">
        <v>44</v>
      </c>
      <c r="L40">
        <v>951</v>
      </c>
      <c r="M40">
        <v>1</v>
      </c>
      <c r="N40">
        <v>0</v>
      </c>
      <c r="O40">
        <v>6</v>
      </c>
      <c r="P40">
        <v>7</v>
      </c>
      <c r="Q40">
        <v>1</v>
      </c>
      <c r="R40">
        <v>0</v>
      </c>
      <c r="S40">
        <v>0</v>
      </c>
    </row>
    <row r="41" spans="1:19" x14ac:dyDescent="0.3">
      <c r="A41" t="s">
        <v>122</v>
      </c>
      <c r="B41">
        <f t="shared" si="9"/>
        <v>2</v>
      </c>
      <c r="C41">
        <f t="shared" si="10"/>
        <v>0</v>
      </c>
      <c r="D41">
        <f t="shared" si="11"/>
        <v>0</v>
      </c>
      <c r="E41">
        <f t="shared" si="12"/>
        <v>0</v>
      </c>
      <c r="F41">
        <f t="shared" si="13"/>
        <v>0</v>
      </c>
      <c r="G41">
        <f t="shared" si="14"/>
        <v>0</v>
      </c>
      <c r="H41">
        <f t="shared" si="15"/>
        <v>0</v>
      </c>
      <c r="I41">
        <f t="shared" si="7"/>
        <v>2</v>
      </c>
      <c r="K41" t="s">
        <v>118</v>
      </c>
      <c r="L41">
        <v>37</v>
      </c>
      <c r="M41">
        <v>0</v>
      </c>
      <c r="N41">
        <v>0</v>
      </c>
      <c r="O41">
        <v>7</v>
      </c>
      <c r="P41">
        <v>10</v>
      </c>
      <c r="Q41">
        <v>2</v>
      </c>
      <c r="R41">
        <v>0</v>
      </c>
      <c r="S41">
        <v>0</v>
      </c>
    </row>
    <row r="42" spans="1:19" x14ac:dyDescent="0.3">
      <c r="A42" t="s">
        <v>121</v>
      </c>
      <c r="B42">
        <f t="shared" si="9"/>
        <v>11</v>
      </c>
      <c r="C42">
        <f t="shared" si="10"/>
        <v>0</v>
      </c>
      <c r="D42">
        <f t="shared" si="11"/>
        <v>0</v>
      </c>
      <c r="E42">
        <f t="shared" si="12"/>
        <v>0</v>
      </c>
      <c r="F42">
        <f t="shared" si="13"/>
        <v>0</v>
      </c>
      <c r="G42">
        <f t="shared" si="14"/>
        <v>0</v>
      </c>
      <c r="H42">
        <f t="shared" si="15"/>
        <v>0</v>
      </c>
      <c r="I42">
        <f t="shared" si="7"/>
        <v>11</v>
      </c>
      <c r="K42" t="s">
        <v>117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</row>
    <row r="43" spans="1:19" x14ac:dyDescent="0.3">
      <c r="A43" t="s">
        <v>120</v>
      </c>
      <c r="B43">
        <f t="shared" si="9"/>
        <v>2</v>
      </c>
      <c r="C43">
        <f t="shared" si="10"/>
        <v>0</v>
      </c>
      <c r="D43">
        <f t="shared" si="11"/>
        <v>0</v>
      </c>
      <c r="E43">
        <f t="shared" si="12"/>
        <v>0</v>
      </c>
      <c r="F43">
        <f t="shared" si="13"/>
        <v>0</v>
      </c>
      <c r="G43">
        <f t="shared" si="14"/>
        <v>0</v>
      </c>
      <c r="H43">
        <f t="shared" si="15"/>
        <v>0</v>
      </c>
      <c r="I43">
        <f t="shared" ref="I43:I70" si="16">SUM(B43:G43)</f>
        <v>2</v>
      </c>
      <c r="K43" t="s">
        <v>116</v>
      </c>
      <c r="L43">
        <v>65</v>
      </c>
      <c r="M43">
        <v>0</v>
      </c>
      <c r="N43">
        <v>0</v>
      </c>
      <c r="O43">
        <v>3</v>
      </c>
      <c r="P43">
        <v>3</v>
      </c>
      <c r="Q43">
        <v>2</v>
      </c>
      <c r="R43">
        <v>0</v>
      </c>
      <c r="S43">
        <v>0</v>
      </c>
    </row>
    <row r="44" spans="1:19" x14ac:dyDescent="0.3">
      <c r="A44" t="s">
        <v>43</v>
      </c>
      <c r="B44">
        <f t="shared" si="9"/>
        <v>566</v>
      </c>
      <c r="C44">
        <f t="shared" si="10"/>
        <v>0</v>
      </c>
      <c r="D44">
        <f t="shared" si="11"/>
        <v>0</v>
      </c>
      <c r="E44">
        <f t="shared" si="12"/>
        <v>8</v>
      </c>
      <c r="F44">
        <f t="shared" si="13"/>
        <v>5</v>
      </c>
      <c r="G44">
        <f t="shared" si="14"/>
        <v>1</v>
      </c>
      <c r="H44">
        <f t="shared" si="15"/>
        <v>0</v>
      </c>
      <c r="I44">
        <f t="shared" si="16"/>
        <v>580</v>
      </c>
      <c r="K44" t="s">
        <v>115</v>
      </c>
      <c r="L44">
        <v>8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</row>
    <row r="45" spans="1:19" x14ac:dyDescent="0.3">
      <c r="A45" t="s">
        <v>119</v>
      </c>
      <c r="B45">
        <f t="shared" si="9"/>
        <v>3</v>
      </c>
      <c r="C45">
        <f t="shared" si="10"/>
        <v>0</v>
      </c>
      <c r="D45">
        <f t="shared" si="11"/>
        <v>0</v>
      </c>
      <c r="E45">
        <f t="shared" si="12"/>
        <v>0</v>
      </c>
      <c r="F45">
        <f t="shared" si="13"/>
        <v>0</v>
      </c>
      <c r="G45">
        <f t="shared" si="14"/>
        <v>0</v>
      </c>
      <c r="H45">
        <f t="shared" si="15"/>
        <v>0</v>
      </c>
      <c r="I45">
        <f t="shared" si="16"/>
        <v>3</v>
      </c>
      <c r="K45" t="s">
        <v>114</v>
      </c>
      <c r="L45">
        <v>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</row>
    <row r="46" spans="1:19" x14ac:dyDescent="0.3">
      <c r="A46" t="s">
        <v>44</v>
      </c>
      <c r="B46">
        <f t="shared" si="9"/>
        <v>951</v>
      </c>
      <c r="C46">
        <f t="shared" si="10"/>
        <v>1</v>
      </c>
      <c r="D46">
        <f t="shared" si="11"/>
        <v>0</v>
      </c>
      <c r="E46">
        <f t="shared" si="12"/>
        <v>6</v>
      </c>
      <c r="F46">
        <f t="shared" si="13"/>
        <v>7</v>
      </c>
      <c r="G46">
        <f t="shared" si="14"/>
        <v>1</v>
      </c>
      <c r="H46">
        <f t="shared" si="15"/>
        <v>0</v>
      </c>
      <c r="I46">
        <f t="shared" si="16"/>
        <v>966</v>
      </c>
      <c r="K46" t="s">
        <v>46</v>
      </c>
      <c r="L46">
        <v>549</v>
      </c>
      <c r="M46">
        <v>2</v>
      </c>
      <c r="N46">
        <v>0</v>
      </c>
      <c r="O46">
        <v>10</v>
      </c>
      <c r="P46">
        <v>9</v>
      </c>
      <c r="Q46">
        <v>1</v>
      </c>
      <c r="R46">
        <v>0</v>
      </c>
      <c r="S46">
        <v>0</v>
      </c>
    </row>
    <row r="47" spans="1:19" x14ac:dyDescent="0.3">
      <c r="A47" t="s">
        <v>118</v>
      </c>
      <c r="B47">
        <f t="shared" si="9"/>
        <v>37</v>
      </c>
      <c r="C47">
        <f t="shared" si="10"/>
        <v>0</v>
      </c>
      <c r="D47">
        <f t="shared" si="11"/>
        <v>0</v>
      </c>
      <c r="E47">
        <f t="shared" si="12"/>
        <v>7</v>
      </c>
      <c r="F47">
        <f t="shared" si="13"/>
        <v>10</v>
      </c>
      <c r="G47">
        <f t="shared" si="14"/>
        <v>2</v>
      </c>
      <c r="H47">
        <f t="shared" si="15"/>
        <v>0</v>
      </c>
      <c r="I47">
        <f t="shared" si="16"/>
        <v>56</v>
      </c>
      <c r="K47" t="s">
        <v>113</v>
      </c>
      <c r="L47">
        <v>6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</row>
    <row r="48" spans="1:19" x14ac:dyDescent="0.3">
      <c r="A48" t="s">
        <v>117</v>
      </c>
      <c r="B48">
        <f t="shared" si="9"/>
        <v>1</v>
      </c>
      <c r="C48">
        <f t="shared" si="10"/>
        <v>0</v>
      </c>
      <c r="D48">
        <f t="shared" si="11"/>
        <v>0</v>
      </c>
      <c r="E48">
        <f t="shared" si="12"/>
        <v>0</v>
      </c>
      <c r="F48">
        <f t="shared" si="13"/>
        <v>0</v>
      </c>
      <c r="G48">
        <f t="shared" si="14"/>
        <v>0</v>
      </c>
      <c r="H48">
        <f t="shared" si="15"/>
        <v>0</v>
      </c>
      <c r="I48">
        <f t="shared" si="16"/>
        <v>1</v>
      </c>
      <c r="K48" t="s">
        <v>112</v>
      </c>
      <c r="L48">
        <v>20</v>
      </c>
      <c r="M48">
        <v>0</v>
      </c>
      <c r="N48">
        <v>0</v>
      </c>
      <c r="O48">
        <v>2</v>
      </c>
      <c r="P48">
        <v>3</v>
      </c>
      <c r="Q48">
        <v>0</v>
      </c>
      <c r="R48">
        <v>0</v>
      </c>
      <c r="S48">
        <v>0</v>
      </c>
    </row>
    <row r="49" spans="1:19" x14ac:dyDescent="0.3">
      <c r="A49" t="s">
        <v>116</v>
      </c>
      <c r="B49">
        <f t="shared" si="9"/>
        <v>65</v>
      </c>
      <c r="C49">
        <f t="shared" si="10"/>
        <v>0</v>
      </c>
      <c r="D49">
        <f t="shared" si="11"/>
        <v>0</v>
      </c>
      <c r="E49">
        <f t="shared" si="12"/>
        <v>3</v>
      </c>
      <c r="F49">
        <f t="shared" si="13"/>
        <v>3</v>
      </c>
      <c r="G49">
        <f t="shared" si="14"/>
        <v>2</v>
      </c>
      <c r="H49">
        <f t="shared" si="15"/>
        <v>0</v>
      </c>
      <c r="I49">
        <f t="shared" si="16"/>
        <v>73</v>
      </c>
      <c r="K49" t="s">
        <v>111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</row>
    <row r="50" spans="1:19" x14ac:dyDescent="0.3">
      <c r="A50" t="s">
        <v>115</v>
      </c>
      <c r="B50">
        <f t="shared" si="9"/>
        <v>8</v>
      </c>
      <c r="C50">
        <f t="shared" si="10"/>
        <v>0</v>
      </c>
      <c r="D50">
        <f t="shared" si="11"/>
        <v>0</v>
      </c>
      <c r="E50">
        <f t="shared" si="12"/>
        <v>0</v>
      </c>
      <c r="F50">
        <f t="shared" si="13"/>
        <v>0</v>
      </c>
      <c r="G50">
        <f t="shared" si="14"/>
        <v>0</v>
      </c>
      <c r="H50">
        <f t="shared" si="15"/>
        <v>0</v>
      </c>
      <c r="I50">
        <f t="shared" si="16"/>
        <v>8</v>
      </c>
      <c r="K50" t="s">
        <v>110</v>
      </c>
      <c r="L50">
        <v>8</v>
      </c>
      <c r="M50">
        <v>0</v>
      </c>
      <c r="N50">
        <v>0</v>
      </c>
      <c r="O50">
        <v>0</v>
      </c>
      <c r="P50">
        <v>3</v>
      </c>
      <c r="Q50">
        <v>0</v>
      </c>
      <c r="R50">
        <v>0</v>
      </c>
      <c r="S50">
        <v>0</v>
      </c>
    </row>
    <row r="51" spans="1:19" x14ac:dyDescent="0.3">
      <c r="A51" t="s">
        <v>114</v>
      </c>
      <c r="B51">
        <f t="shared" si="9"/>
        <v>3</v>
      </c>
      <c r="C51">
        <f t="shared" si="10"/>
        <v>0</v>
      </c>
      <c r="D51">
        <f t="shared" si="11"/>
        <v>0</v>
      </c>
      <c r="E51">
        <f t="shared" si="12"/>
        <v>0</v>
      </c>
      <c r="F51">
        <f t="shared" si="13"/>
        <v>0</v>
      </c>
      <c r="G51">
        <f t="shared" si="14"/>
        <v>0</v>
      </c>
      <c r="H51">
        <f t="shared" si="15"/>
        <v>0</v>
      </c>
      <c r="I51">
        <f t="shared" si="16"/>
        <v>3</v>
      </c>
      <c r="K51" t="s">
        <v>109</v>
      </c>
      <c r="L51">
        <v>43</v>
      </c>
      <c r="M51">
        <v>0</v>
      </c>
      <c r="N51">
        <v>0</v>
      </c>
      <c r="O51">
        <v>3</v>
      </c>
      <c r="P51">
        <v>5</v>
      </c>
      <c r="Q51">
        <v>1</v>
      </c>
      <c r="R51">
        <v>0</v>
      </c>
      <c r="S51">
        <v>0</v>
      </c>
    </row>
    <row r="52" spans="1:19" x14ac:dyDescent="0.3">
      <c r="A52" t="s">
        <v>46</v>
      </c>
      <c r="B52">
        <f t="shared" si="9"/>
        <v>549</v>
      </c>
      <c r="C52">
        <f t="shared" si="10"/>
        <v>2</v>
      </c>
      <c r="D52">
        <f t="shared" si="11"/>
        <v>0</v>
      </c>
      <c r="E52">
        <f t="shared" si="12"/>
        <v>10</v>
      </c>
      <c r="F52">
        <f t="shared" si="13"/>
        <v>9</v>
      </c>
      <c r="G52">
        <f t="shared" si="14"/>
        <v>1</v>
      </c>
      <c r="H52">
        <f t="shared" si="15"/>
        <v>0</v>
      </c>
      <c r="I52">
        <f t="shared" si="16"/>
        <v>571</v>
      </c>
      <c r="K52" t="s">
        <v>108</v>
      </c>
      <c r="L52">
        <v>1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</row>
    <row r="53" spans="1:19" x14ac:dyDescent="0.3">
      <c r="A53" t="s">
        <v>113</v>
      </c>
      <c r="B53">
        <f t="shared" si="9"/>
        <v>6</v>
      </c>
      <c r="C53">
        <f t="shared" si="10"/>
        <v>0</v>
      </c>
      <c r="D53">
        <f t="shared" si="11"/>
        <v>0</v>
      </c>
      <c r="E53">
        <f t="shared" si="12"/>
        <v>0</v>
      </c>
      <c r="F53">
        <f t="shared" si="13"/>
        <v>0</v>
      </c>
      <c r="G53">
        <f t="shared" si="14"/>
        <v>0</v>
      </c>
      <c r="H53">
        <f t="shared" si="15"/>
        <v>0</v>
      </c>
      <c r="I53">
        <f t="shared" si="16"/>
        <v>6</v>
      </c>
      <c r="K53" t="s">
        <v>107</v>
      </c>
      <c r="L53">
        <v>2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</row>
    <row r="54" spans="1:19" x14ac:dyDescent="0.3">
      <c r="A54" t="s">
        <v>112</v>
      </c>
      <c r="B54">
        <f t="shared" si="9"/>
        <v>20</v>
      </c>
      <c r="C54">
        <f t="shared" si="10"/>
        <v>0</v>
      </c>
      <c r="D54">
        <f t="shared" si="11"/>
        <v>0</v>
      </c>
      <c r="E54">
        <f t="shared" si="12"/>
        <v>2</v>
      </c>
      <c r="F54">
        <f t="shared" si="13"/>
        <v>3</v>
      </c>
      <c r="G54">
        <f t="shared" si="14"/>
        <v>0</v>
      </c>
      <c r="H54">
        <f t="shared" si="15"/>
        <v>0</v>
      </c>
      <c r="I54">
        <f t="shared" si="16"/>
        <v>25</v>
      </c>
      <c r="K54" t="s">
        <v>50</v>
      </c>
      <c r="L54">
        <v>201</v>
      </c>
      <c r="M54">
        <v>0</v>
      </c>
      <c r="N54">
        <v>0</v>
      </c>
      <c r="O54">
        <v>5</v>
      </c>
      <c r="P54">
        <v>14</v>
      </c>
      <c r="Q54">
        <v>0</v>
      </c>
      <c r="R54">
        <v>0</v>
      </c>
      <c r="S54">
        <v>0</v>
      </c>
    </row>
    <row r="55" spans="1:19" x14ac:dyDescent="0.3">
      <c r="A55" t="s">
        <v>111</v>
      </c>
      <c r="B55">
        <f t="shared" si="9"/>
        <v>0</v>
      </c>
      <c r="C55">
        <f t="shared" si="10"/>
        <v>0</v>
      </c>
      <c r="D55">
        <f t="shared" si="11"/>
        <v>0</v>
      </c>
      <c r="E55">
        <f t="shared" si="12"/>
        <v>0</v>
      </c>
      <c r="F55">
        <f t="shared" si="13"/>
        <v>0</v>
      </c>
      <c r="G55">
        <f t="shared" si="14"/>
        <v>0</v>
      </c>
      <c r="H55">
        <f t="shared" si="15"/>
        <v>0</v>
      </c>
      <c r="I55">
        <f t="shared" si="16"/>
        <v>0</v>
      </c>
      <c r="K55" t="s">
        <v>81</v>
      </c>
      <c r="L55">
        <v>13</v>
      </c>
      <c r="M55">
        <v>0</v>
      </c>
      <c r="N55">
        <v>0</v>
      </c>
      <c r="O55">
        <v>0</v>
      </c>
      <c r="P55">
        <v>1</v>
      </c>
      <c r="Q55">
        <v>0</v>
      </c>
      <c r="R55">
        <v>0</v>
      </c>
      <c r="S55">
        <v>0</v>
      </c>
    </row>
    <row r="56" spans="1:19" x14ac:dyDescent="0.3">
      <c r="A56" t="s">
        <v>110</v>
      </c>
      <c r="B56">
        <f t="shared" si="9"/>
        <v>8</v>
      </c>
      <c r="C56">
        <f t="shared" si="10"/>
        <v>0</v>
      </c>
      <c r="D56">
        <f t="shared" si="11"/>
        <v>0</v>
      </c>
      <c r="E56">
        <f t="shared" si="12"/>
        <v>0</v>
      </c>
      <c r="F56">
        <f t="shared" si="13"/>
        <v>3</v>
      </c>
      <c r="G56">
        <f t="shared" si="14"/>
        <v>0</v>
      </c>
      <c r="H56">
        <f t="shared" si="15"/>
        <v>0</v>
      </c>
      <c r="I56">
        <f t="shared" si="16"/>
        <v>11</v>
      </c>
      <c r="K56" t="s">
        <v>106</v>
      </c>
      <c r="L56">
        <v>3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</row>
    <row r="57" spans="1:19" x14ac:dyDescent="0.3">
      <c r="A57" t="s">
        <v>109</v>
      </c>
      <c r="B57">
        <f t="shared" si="9"/>
        <v>43</v>
      </c>
      <c r="C57">
        <f t="shared" si="10"/>
        <v>0</v>
      </c>
      <c r="D57">
        <f t="shared" si="11"/>
        <v>0</v>
      </c>
      <c r="E57">
        <f t="shared" si="12"/>
        <v>3</v>
      </c>
      <c r="F57">
        <f t="shared" si="13"/>
        <v>5</v>
      </c>
      <c r="G57">
        <f t="shared" si="14"/>
        <v>1</v>
      </c>
      <c r="H57">
        <f t="shared" si="15"/>
        <v>0</v>
      </c>
      <c r="I57">
        <f t="shared" si="16"/>
        <v>52</v>
      </c>
      <c r="K57" t="s">
        <v>105</v>
      </c>
      <c r="L57">
        <v>15</v>
      </c>
      <c r="M57">
        <v>0</v>
      </c>
      <c r="N57">
        <v>0</v>
      </c>
      <c r="O57">
        <v>1</v>
      </c>
      <c r="P57">
        <v>0</v>
      </c>
      <c r="Q57">
        <v>0</v>
      </c>
      <c r="R57">
        <v>0</v>
      </c>
      <c r="S57">
        <v>0</v>
      </c>
    </row>
    <row r="58" spans="1:19" x14ac:dyDescent="0.3">
      <c r="A58" t="s">
        <v>108</v>
      </c>
      <c r="B58">
        <f t="shared" si="9"/>
        <v>1</v>
      </c>
      <c r="C58">
        <f t="shared" si="10"/>
        <v>0</v>
      </c>
      <c r="D58">
        <f t="shared" si="11"/>
        <v>0</v>
      </c>
      <c r="E58">
        <f t="shared" si="12"/>
        <v>0</v>
      </c>
      <c r="F58">
        <f t="shared" si="13"/>
        <v>0</v>
      </c>
      <c r="G58">
        <f t="shared" si="14"/>
        <v>0</v>
      </c>
      <c r="H58">
        <f t="shared" si="15"/>
        <v>0</v>
      </c>
      <c r="I58">
        <f t="shared" si="16"/>
        <v>1</v>
      </c>
      <c r="K58" t="s">
        <v>104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</row>
    <row r="59" spans="1:19" x14ac:dyDescent="0.3">
      <c r="A59" t="s">
        <v>107</v>
      </c>
      <c r="B59">
        <f t="shared" si="9"/>
        <v>2</v>
      </c>
      <c r="C59">
        <f t="shared" si="10"/>
        <v>0</v>
      </c>
      <c r="D59">
        <f t="shared" si="11"/>
        <v>0</v>
      </c>
      <c r="E59">
        <f t="shared" si="12"/>
        <v>0</v>
      </c>
      <c r="F59">
        <f t="shared" si="13"/>
        <v>0</v>
      </c>
      <c r="G59">
        <f t="shared" si="14"/>
        <v>0</v>
      </c>
      <c r="H59">
        <f t="shared" si="15"/>
        <v>0</v>
      </c>
      <c r="I59">
        <f t="shared" si="16"/>
        <v>2</v>
      </c>
      <c r="K59" t="s">
        <v>103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</row>
    <row r="60" spans="1:19" x14ac:dyDescent="0.3">
      <c r="A60" t="s">
        <v>50</v>
      </c>
      <c r="B60">
        <f t="shared" si="9"/>
        <v>201</v>
      </c>
      <c r="C60">
        <f t="shared" si="10"/>
        <v>0</v>
      </c>
      <c r="D60">
        <f t="shared" si="11"/>
        <v>0</v>
      </c>
      <c r="E60">
        <f t="shared" si="12"/>
        <v>5</v>
      </c>
      <c r="F60">
        <f t="shared" si="13"/>
        <v>14</v>
      </c>
      <c r="G60">
        <f t="shared" si="14"/>
        <v>0</v>
      </c>
      <c r="H60">
        <f t="shared" si="15"/>
        <v>0</v>
      </c>
      <c r="I60">
        <f t="shared" si="16"/>
        <v>220</v>
      </c>
      <c r="K60" t="s">
        <v>101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</row>
    <row r="61" spans="1:19" x14ac:dyDescent="0.3">
      <c r="A61" t="s">
        <v>81</v>
      </c>
      <c r="B61">
        <f t="shared" si="9"/>
        <v>13</v>
      </c>
      <c r="C61">
        <f t="shared" si="10"/>
        <v>0</v>
      </c>
      <c r="D61">
        <f t="shared" si="11"/>
        <v>0</v>
      </c>
      <c r="E61">
        <f t="shared" si="12"/>
        <v>0</v>
      </c>
      <c r="F61">
        <f t="shared" si="13"/>
        <v>1</v>
      </c>
      <c r="G61">
        <f t="shared" si="14"/>
        <v>0</v>
      </c>
      <c r="H61">
        <f t="shared" si="15"/>
        <v>0</v>
      </c>
      <c r="I61">
        <f t="shared" si="16"/>
        <v>14</v>
      </c>
      <c r="K61" t="s">
        <v>99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</row>
    <row r="62" spans="1:19" x14ac:dyDescent="0.3">
      <c r="A62" t="s">
        <v>106</v>
      </c>
      <c r="B62">
        <f t="shared" si="9"/>
        <v>3</v>
      </c>
      <c r="C62">
        <f t="shared" si="10"/>
        <v>0</v>
      </c>
      <c r="D62">
        <f t="shared" si="11"/>
        <v>0</v>
      </c>
      <c r="E62">
        <f t="shared" si="12"/>
        <v>0</v>
      </c>
      <c r="F62">
        <f t="shared" si="13"/>
        <v>2</v>
      </c>
      <c r="G62">
        <f t="shared" si="14"/>
        <v>0</v>
      </c>
      <c r="H62">
        <f t="shared" si="15"/>
        <v>0</v>
      </c>
      <c r="I62">
        <f t="shared" si="16"/>
        <v>5</v>
      </c>
      <c r="K62" t="s">
        <v>98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</row>
    <row r="63" spans="1:19" x14ac:dyDescent="0.3">
      <c r="A63" t="s">
        <v>105</v>
      </c>
      <c r="B63">
        <f t="shared" si="9"/>
        <v>15</v>
      </c>
      <c r="C63">
        <f t="shared" si="10"/>
        <v>0</v>
      </c>
      <c r="D63">
        <f t="shared" si="11"/>
        <v>0</v>
      </c>
      <c r="E63">
        <f t="shared" si="12"/>
        <v>1</v>
      </c>
      <c r="F63">
        <f t="shared" si="13"/>
        <v>0</v>
      </c>
      <c r="G63">
        <f t="shared" si="14"/>
        <v>0</v>
      </c>
      <c r="H63">
        <f t="shared" si="15"/>
        <v>0</v>
      </c>
      <c r="I63">
        <f t="shared" si="16"/>
        <v>16</v>
      </c>
      <c r="K63" t="s">
        <v>97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</row>
    <row r="64" spans="1:19" x14ac:dyDescent="0.3">
      <c r="A64" t="s">
        <v>104</v>
      </c>
      <c r="B64">
        <f t="shared" si="9"/>
        <v>0</v>
      </c>
      <c r="C64">
        <f t="shared" si="10"/>
        <v>0</v>
      </c>
      <c r="D64">
        <f t="shared" si="11"/>
        <v>0</v>
      </c>
      <c r="E64">
        <f t="shared" si="12"/>
        <v>0</v>
      </c>
      <c r="F64">
        <f t="shared" si="13"/>
        <v>0</v>
      </c>
      <c r="G64">
        <f t="shared" si="14"/>
        <v>0</v>
      </c>
      <c r="H64">
        <f t="shared" si="15"/>
        <v>0</v>
      </c>
      <c r="I64">
        <f t="shared" si="16"/>
        <v>0</v>
      </c>
      <c r="K64" t="s">
        <v>95</v>
      </c>
      <c r="L64">
        <v>5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</row>
    <row r="65" spans="1:19" x14ac:dyDescent="0.3">
      <c r="A65" t="s">
        <v>103</v>
      </c>
      <c r="B65">
        <f t="shared" si="9"/>
        <v>0</v>
      </c>
      <c r="C65">
        <f t="shared" si="10"/>
        <v>0</v>
      </c>
      <c r="D65">
        <f t="shared" si="11"/>
        <v>0</v>
      </c>
      <c r="E65">
        <f t="shared" si="12"/>
        <v>0</v>
      </c>
      <c r="F65">
        <f t="shared" si="13"/>
        <v>0</v>
      </c>
      <c r="G65">
        <f t="shared" si="14"/>
        <v>0</v>
      </c>
      <c r="H65">
        <f t="shared" si="15"/>
        <v>0</v>
      </c>
      <c r="I65">
        <f t="shared" si="16"/>
        <v>0</v>
      </c>
      <c r="K65" t="s">
        <v>102</v>
      </c>
      <c r="L65">
        <v>9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</row>
    <row r="66" spans="1:19" x14ac:dyDescent="0.3">
      <c r="A66" t="s">
        <v>101</v>
      </c>
      <c r="B66">
        <f t="shared" si="9"/>
        <v>0</v>
      </c>
      <c r="C66">
        <f t="shared" si="10"/>
        <v>0</v>
      </c>
      <c r="D66">
        <f t="shared" si="11"/>
        <v>0</v>
      </c>
      <c r="E66">
        <f t="shared" si="12"/>
        <v>0</v>
      </c>
      <c r="F66">
        <f t="shared" si="13"/>
        <v>0</v>
      </c>
      <c r="G66">
        <f t="shared" si="14"/>
        <v>0</v>
      </c>
      <c r="H66">
        <f t="shared" si="15"/>
        <v>0</v>
      </c>
      <c r="I66">
        <f t="shared" si="16"/>
        <v>0</v>
      </c>
      <c r="K66" t="s">
        <v>100</v>
      </c>
      <c r="L66">
        <v>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</row>
    <row r="67" spans="1:19" x14ac:dyDescent="0.3">
      <c r="A67" t="s">
        <v>99</v>
      </c>
      <c r="B67">
        <f t="shared" si="9"/>
        <v>0</v>
      </c>
      <c r="C67">
        <f t="shared" si="10"/>
        <v>0</v>
      </c>
      <c r="D67">
        <f t="shared" si="11"/>
        <v>0</v>
      </c>
      <c r="E67">
        <f t="shared" si="12"/>
        <v>0</v>
      </c>
      <c r="F67">
        <f t="shared" si="13"/>
        <v>0</v>
      </c>
      <c r="G67">
        <f t="shared" si="14"/>
        <v>0</v>
      </c>
      <c r="H67">
        <f t="shared" si="15"/>
        <v>0</v>
      </c>
      <c r="I67">
        <f t="shared" si="16"/>
        <v>0</v>
      </c>
      <c r="K67" t="s">
        <v>69</v>
      </c>
      <c r="L67">
        <v>265</v>
      </c>
      <c r="M67">
        <v>0</v>
      </c>
      <c r="N67">
        <v>0</v>
      </c>
      <c r="O67">
        <v>28</v>
      </c>
      <c r="P67">
        <v>19</v>
      </c>
      <c r="Q67">
        <v>4</v>
      </c>
      <c r="R67">
        <v>0</v>
      </c>
      <c r="S67">
        <v>0</v>
      </c>
    </row>
    <row r="68" spans="1:19" x14ac:dyDescent="0.3">
      <c r="A68" t="s">
        <v>98</v>
      </c>
      <c r="B68">
        <f t="shared" si="9"/>
        <v>0</v>
      </c>
      <c r="C68">
        <f t="shared" si="10"/>
        <v>0</v>
      </c>
      <c r="D68">
        <f t="shared" si="11"/>
        <v>0</v>
      </c>
      <c r="E68">
        <f t="shared" si="12"/>
        <v>0</v>
      </c>
      <c r="F68">
        <f t="shared" si="13"/>
        <v>0</v>
      </c>
      <c r="G68">
        <f t="shared" si="14"/>
        <v>0</v>
      </c>
      <c r="H68">
        <f t="shared" si="15"/>
        <v>0</v>
      </c>
      <c r="I68">
        <f t="shared" si="16"/>
        <v>0</v>
      </c>
      <c r="K68" t="s">
        <v>58</v>
      </c>
      <c r="L68">
        <v>1250</v>
      </c>
      <c r="M68">
        <v>0</v>
      </c>
      <c r="N68">
        <v>0</v>
      </c>
      <c r="O68">
        <v>187</v>
      </c>
      <c r="P68">
        <v>131</v>
      </c>
      <c r="Q68">
        <v>5</v>
      </c>
      <c r="R68">
        <v>7</v>
      </c>
      <c r="S68">
        <v>9</v>
      </c>
    </row>
    <row r="69" spans="1:19" x14ac:dyDescent="0.3">
      <c r="A69" t="s">
        <v>97</v>
      </c>
      <c r="B69">
        <f t="shared" si="9"/>
        <v>0</v>
      </c>
      <c r="C69">
        <f t="shared" si="10"/>
        <v>0</v>
      </c>
      <c r="D69">
        <f t="shared" si="11"/>
        <v>0</v>
      </c>
      <c r="E69">
        <f t="shared" si="12"/>
        <v>0</v>
      </c>
      <c r="F69">
        <f t="shared" si="13"/>
        <v>0</v>
      </c>
      <c r="G69">
        <f t="shared" si="14"/>
        <v>0</v>
      </c>
      <c r="H69">
        <f t="shared" si="15"/>
        <v>0</v>
      </c>
      <c r="I69">
        <f t="shared" si="16"/>
        <v>0</v>
      </c>
      <c r="K69" t="s">
        <v>96</v>
      </c>
      <c r="L69">
        <v>17</v>
      </c>
      <c r="M69">
        <v>0</v>
      </c>
      <c r="N69">
        <v>0</v>
      </c>
      <c r="O69">
        <v>2</v>
      </c>
      <c r="P69">
        <v>1</v>
      </c>
      <c r="Q69">
        <v>0</v>
      </c>
      <c r="R69">
        <v>0</v>
      </c>
      <c r="S69">
        <v>0</v>
      </c>
    </row>
    <row r="70" spans="1:19" x14ac:dyDescent="0.3">
      <c r="A70" t="s">
        <v>95</v>
      </c>
      <c r="B70">
        <f t="shared" si="9"/>
        <v>5</v>
      </c>
      <c r="C70">
        <f t="shared" si="10"/>
        <v>0</v>
      </c>
      <c r="D70">
        <f t="shared" si="11"/>
        <v>0</v>
      </c>
      <c r="E70">
        <f t="shared" si="12"/>
        <v>0</v>
      </c>
      <c r="F70">
        <f t="shared" si="13"/>
        <v>0</v>
      </c>
      <c r="G70">
        <f t="shared" si="14"/>
        <v>0</v>
      </c>
      <c r="H70">
        <f t="shared" si="15"/>
        <v>0</v>
      </c>
      <c r="I70">
        <f t="shared" si="16"/>
        <v>5</v>
      </c>
      <c r="K70" t="s">
        <v>94</v>
      </c>
      <c r="L70">
        <v>4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</row>
    <row r="71" spans="1:19" x14ac:dyDescent="0.3">
      <c r="K71" t="s">
        <v>93</v>
      </c>
      <c r="L71">
        <v>16</v>
      </c>
      <c r="M71">
        <v>0</v>
      </c>
      <c r="N71">
        <v>0</v>
      </c>
      <c r="O71">
        <v>4</v>
      </c>
      <c r="P71">
        <v>3</v>
      </c>
      <c r="Q71">
        <v>0</v>
      </c>
      <c r="R71">
        <v>0</v>
      </c>
      <c r="S71">
        <v>0</v>
      </c>
    </row>
    <row r="72" spans="1:19" x14ac:dyDescent="0.3">
      <c r="K72" t="s">
        <v>92</v>
      </c>
      <c r="L72">
        <v>24</v>
      </c>
      <c r="M72">
        <v>0</v>
      </c>
      <c r="N72">
        <v>0</v>
      </c>
      <c r="O72">
        <v>2</v>
      </c>
      <c r="P72">
        <v>1</v>
      </c>
      <c r="Q72">
        <v>0</v>
      </c>
      <c r="R72">
        <v>0</v>
      </c>
      <c r="S72">
        <v>0</v>
      </c>
    </row>
    <row r="73" spans="1:19" x14ac:dyDescent="0.3">
      <c r="K73" t="s">
        <v>73</v>
      </c>
      <c r="L73">
        <v>238</v>
      </c>
      <c r="M73">
        <v>0</v>
      </c>
      <c r="N73">
        <v>0</v>
      </c>
      <c r="O73">
        <v>9</v>
      </c>
      <c r="P73">
        <v>3</v>
      </c>
      <c r="Q73">
        <v>0</v>
      </c>
      <c r="R73">
        <v>1</v>
      </c>
      <c r="S73">
        <v>1</v>
      </c>
    </row>
    <row r="74" spans="1:19" x14ac:dyDescent="0.3">
      <c r="K74" t="s">
        <v>91</v>
      </c>
      <c r="L74">
        <v>13</v>
      </c>
      <c r="M74">
        <v>0</v>
      </c>
      <c r="N74">
        <v>0</v>
      </c>
      <c r="O74">
        <v>1</v>
      </c>
      <c r="P74">
        <v>1</v>
      </c>
      <c r="Q74">
        <v>0</v>
      </c>
      <c r="R74">
        <v>0</v>
      </c>
      <c r="S74">
        <v>0</v>
      </c>
    </row>
    <row r="75" spans="1:19" x14ac:dyDescent="0.3">
      <c r="K75" t="s">
        <v>90</v>
      </c>
      <c r="L75">
        <v>55</v>
      </c>
      <c r="M75">
        <v>0</v>
      </c>
      <c r="N75">
        <v>0</v>
      </c>
      <c r="O75">
        <v>4</v>
      </c>
      <c r="P75">
        <v>7</v>
      </c>
      <c r="Q75">
        <v>0</v>
      </c>
      <c r="R75">
        <v>0</v>
      </c>
      <c r="S75">
        <v>0</v>
      </c>
    </row>
    <row r="76" spans="1:19" x14ac:dyDescent="0.3">
      <c r="K76" t="s">
        <v>89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</row>
    <row r="77" spans="1:19" x14ac:dyDescent="0.3">
      <c r="K77" t="s">
        <v>88</v>
      </c>
      <c r="L77">
        <v>155</v>
      </c>
      <c r="M77">
        <v>1</v>
      </c>
      <c r="N77">
        <v>0</v>
      </c>
      <c r="O77">
        <v>22</v>
      </c>
      <c r="P77">
        <v>17</v>
      </c>
      <c r="Q77">
        <v>0</v>
      </c>
      <c r="R77">
        <v>2</v>
      </c>
      <c r="S77">
        <v>2</v>
      </c>
    </row>
    <row r="78" spans="1:19" x14ac:dyDescent="0.3">
      <c r="K78" t="s">
        <v>87</v>
      </c>
      <c r="L78">
        <v>181</v>
      </c>
      <c r="M78">
        <v>0</v>
      </c>
      <c r="N78">
        <v>0</v>
      </c>
      <c r="O78">
        <v>20</v>
      </c>
      <c r="P78">
        <v>27</v>
      </c>
      <c r="Q78">
        <v>0</v>
      </c>
      <c r="R78">
        <v>0</v>
      </c>
      <c r="S78">
        <v>0</v>
      </c>
    </row>
    <row r="79" spans="1:19" x14ac:dyDescent="0.3">
      <c r="K79" t="s">
        <v>86</v>
      </c>
      <c r="L79">
        <v>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</row>
    <row r="80" spans="1:19" x14ac:dyDescent="0.3">
      <c r="K80" t="s">
        <v>68</v>
      </c>
      <c r="L80">
        <v>314</v>
      </c>
      <c r="M80">
        <v>0</v>
      </c>
      <c r="N80">
        <v>0</v>
      </c>
      <c r="O80">
        <v>22</v>
      </c>
      <c r="P80">
        <v>23</v>
      </c>
      <c r="Q80">
        <v>1</v>
      </c>
      <c r="R80">
        <v>0</v>
      </c>
      <c r="S80">
        <v>1</v>
      </c>
    </row>
    <row r="81" spans="11:20" x14ac:dyDescent="0.3">
      <c r="K81" t="s">
        <v>67</v>
      </c>
      <c r="L81">
        <v>1336</v>
      </c>
      <c r="M81">
        <v>1</v>
      </c>
      <c r="N81">
        <v>0</v>
      </c>
      <c r="O81">
        <v>64</v>
      </c>
      <c r="P81">
        <v>73</v>
      </c>
      <c r="Q81">
        <v>4</v>
      </c>
      <c r="R81">
        <v>1</v>
      </c>
      <c r="S81">
        <v>2</v>
      </c>
    </row>
    <row r="82" spans="11:20" x14ac:dyDescent="0.3">
      <c r="K82" t="s">
        <v>85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</row>
    <row r="83" spans="11:20" x14ac:dyDescent="0.3">
      <c r="K83" t="s">
        <v>84</v>
      </c>
      <c r="L83">
        <v>44</v>
      </c>
      <c r="M83">
        <v>0</v>
      </c>
      <c r="N83">
        <v>0</v>
      </c>
      <c r="O83">
        <v>2</v>
      </c>
      <c r="P83">
        <v>1</v>
      </c>
      <c r="Q83">
        <v>0</v>
      </c>
      <c r="R83">
        <v>1</v>
      </c>
      <c r="S83">
        <v>1</v>
      </c>
    </row>
    <row r="84" spans="11:20" x14ac:dyDescent="0.3">
      <c r="K84" t="s">
        <v>83</v>
      </c>
      <c r="L84">
        <v>3</v>
      </c>
      <c r="M84">
        <v>0</v>
      </c>
      <c r="N84">
        <v>0</v>
      </c>
      <c r="O84">
        <v>1</v>
      </c>
      <c r="P84">
        <v>1</v>
      </c>
      <c r="Q84">
        <v>0</v>
      </c>
      <c r="R84">
        <v>0</v>
      </c>
      <c r="S84">
        <v>0</v>
      </c>
    </row>
    <row r="85" spans="11:20" x14ac:dyDescent="0.3">
      <c r="K85" t="s">
        <v>82</v>
      </c>
      <c r="L85">
        <v>3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</row>
    <row r="86" spans="11:20" x14ac:dyDescent="0.3">
      <c r="K86" t="s">
        <v>81</v>
      </c>
      <c r="L86">
        <v>12</v>
      </c>
      <c r="M86">
        <v>0</v>
      </c>
      <c r="N86">
        <v>0</v>
      </c>
      <c r="O86">
        <v>2</v>
      </c>
      <c r="P86">
        <v>4</v>
      </c>
      <c r="Q86">
        <v>0</v>
      </c>
      <c r="R86">
        <v>0</v>
      </c>
      <c r="S86">
        <v>0</v>
      </c>
    </row>
    <row r="87" spans="11:20" x14ac:dyDescent="0.3">
      <c r="K87" t="s">
        <v>80</v>
      </c>
      <c r="L87">
        <v>21</v>
      </c>
      <c r="M87">
        <v>0</v>
      </c>
      <c r="N87">
        <v>0</v>
      </c>
      <c r="O87">
        <v>2</v>
      </c>
      <c r="P87">
        <v>3</v>
      </c>
      <c r="Q87">
        <v>1</v>
      </c>
      <c r="R87">
        <v>0</v>
      </c>
      <c r="S87">
        <v>0</v>
      </c>
    </row>
    <row r="88" spans="11:20" x14ac:dyDescent="0.3">
      <c r="K88" t="s">
        <v>79</v>
      </c>
      <c r="L88">
        <v>4</v>
      </c>
      <c r="M88">
        <v>0</v>
      </c>
      <c r="N88">
        <v>0</v>
      </c>
      <c r="O88">
        <v>0</v>
      </c>
      <c r="P88">
        <v>2</v>
      </c>
      <c r="Q88">
        <v>0</v>
      </c>
      <c r="R88">
        <v>0</v>
      </c>
      <c r="S88">
        <v>0</v>
      </c>
    </row>
    <row r="89" spans="11:20" x14ac:dyDescent="0.3">
      <c r="K89" t="s">
        <v>57</v>
      </c>
      <c r="L89">
        <v>1210</v>
      </c>
      <c r="M89">
        <v>3</v>
      </c>
      <c r="N89">
        <v>1</v>
      </c>
      <c r="O89">
        <v>202</v>
      </c>
      <c r="P89">
        <v>156</v>
      </c>
      <c r="Q89">
        <v>4</v>
      </c>
      <c r="R89">
        <v>8</v>
      </c>
      <c r="S89">
        <v>8</v>
      </c>
    </row>
    <row r="90" spans="11:20" x14ac:dyDescent="0.3">
      <c r="K90" t="s">
        <v>2</v>
      </c>
      <c r="L90">
        <f t="shared" ref="L90:S90" si="17">SUM(L6:L89)</f>
        <v>9067</v>
      </c>
      <c r="M90">
        <f t="shared" si="17"/>
        <v>8</v>
      </c>
      <c r="N90">
        <f t="shared" si="17"/>
        <v>1</v>
      </c>
      <c r="O90">
        <f t="shared" si="17"/>
        <v>787</v>
      </c>
      <c r="P90">
        <f t="shared" si="17"/>
        <v>880</v>
      </c>
      <c r="Q90">
        <f t="shared" si="17"/>
        <v>34</v>
      </c>
      <c r="R90">
        <f t="shared" si="17"/>
        <v>22</v>
      </c>
      <c r="S90">
        <f t="shared" si="17"/>
        <v>26</v>
      </c>
      <c r="T90">
        <f>SUM(L90:S90)</f>
        <v>10825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Fall 2024 Demographics</vt:lpstr>
      <vt:lpstr>Location </vt:lpstr>
      <vt:lpstr>'Fall 2024 Demographics'!Print_Area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Tiffany Thompson-Johnson</dc:creator>
  <cp:lastModifiedBy>Mrs. Tiffany Thompson-Johnson</cp:lastModifiedBy>
  <cp:lastPrinted>2024-11-19T20:29:44Z</cp:lastPrinted>
  <dcterms:created xsi:type="dcterms:W3CDTF">2017-12-15T13:48:47Z</dcterms:created>
  <dcterms:modified xsi:type="dcterms:W3CDTF">2025-11-10T16:49:55Z</dcterms:modified>
</cp:coreProperties>
</file>